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96" yWindow="0" windowWidth="20736" windowHeight="9672" tabRatio="668" activeTab="0"/>
  </bookViews>
  <sheets>
    <sheet name="Resultats" sheetId="1" r:id="rId1"/>
    <sheet name="Resultats_ESCAUDOEUVRES" sheetId="2" r:id="rId2"/>
    <sheet name="Tableaux" sheetId="3" state="hidden" r:id="rId3"/>
    <sheet name="Base_copie" sheetId="4" state="hidden" r:id="rId4"/>
    <sheet name="Categories" sheetId="5" state="hidden" r:id="rId5"/>
  </sheets>
  <externalReferences>
    <externalReference r:id="rId8"/>
  </externalReferences>
  <definedNames>
    <definedName name="__xlnm.Print_Area_26">'Resultats_ESCAUDOEUVRES'!$A$1:$N$58</definedName>
    <definedName name="_xlnm._FilterDatabase" localSheetId="3" hidden="1">'Base_copie'!$B$2:$H$988</definedName>
    <definedName name="_FilterDatabase_0" localSheetId="3">'Base_copie'!$B$2:$H$2</definedName>
    <definedName name="_xlfn.IFERROR" hidden="1">#NAME?</definedName>
    <definedName name="c_benjamin">'Categories'!$B$8</definedName>
    <definedName name="c_cadet">'Categories'!$B$6</definedName>
    <definedName name="c_espoir">'Categories'!$B$4</definedName>
    <definedName name="c_junior">'Categories'!$B$5</definedName>
    <definedName name="c_minime">'Categories'!$B$7</definedName>
    <definedName name="c_poussin">'Categories'!$B$10</definedName>
    <definedName name="c_pupille">'Categories'!$B$9</definedName>
    <definedName name="c_senior">'Categories'!$B$3</definedName>
    <definedName name="Col_base_code">#REF!</definedName>
    <definedName name="Col_base_ordre">'Base_copie'!$A$3:$A$130</definedName>
    <definedName name="Print_Area_0" localSheetId="2">'Tableaux'!$A$2:$N$44</definedName>
    <definedName name="Saison">'Categories'!$C$13:$L$13</definedName>
    <definedName name="Tab_temp">'Base_copie'!$B$3:$J$130</definedName>
    <definedName name="_xlnm.Print_Area" localSheetId="0">'Resultats'!$A$1:$M$57</definedName>
    <definedName name="_xlnm.Print_Area" localSheetId="1">'Resultats_ESCAUDOEUVRES'!$A$1:$N$58</definedName>
    <definedName name="_xlnm.Print_Area" localSheetId="2">'Tableaux'!$A$2:$O$44</definedName>
  </definedNames>
  <calcPr fullCalcOnLoad="1"/>
</workbook>
</file>

<file path=xl/sharedStrings.xml><?xml version="1.0" encoding="utf-8"?>
<sst xmlns="http://schemas.openxmlformats.org/spreadsheetml/2006/main" count="507" uniqueCount="121">
  <si>
    <t>CLUB</t>
  </si>
  <si>
    <t>NOM PRENOM</t>
  </si>
  <si>
    <t>ANNEE NAISSANCE</t>
  </si>
  <si>
    <t>SEXE</t>
  </si>
  <si>
    <t>DISCIPLINE</t>
  </si>
  <si>
    <t>PARTICIPATION</t>
  </si>
  <si>
    <t>CATEGORIE</t>
  </si>
  <si>
    <t>compétiteurs</t>
  </si>
  <si>
    <t>Score</t>
  </si>
  <si>
    <t>FINALE</t>
  </si>
  <si>
    <t>RESULTATS</t>
  </si>
  <si>
    <t>Rang</t>
  </si>
  <si>
    <t>TABLE N°</t>
  </si>
  <si>
    <t>Noms de la table</t>
  </si>
  <si>
    <t>Noms ARBITRES</t>
  </si>
  <si>
    <t>Tri</t>
  </si>
  <si>
    <t>Année tronquée</t>
  </si>
  <si>
    <t>Ne pas modifier les données de cette page</t>
  </si>
  <si>
    <t>Senior</t>
  </si>
  <si>
    <t>Espoir</t>
  </si>
  <si>
    <t>Junior</t>
  </si>
  <si>
    <t>Cadet</t>
  </si>
  <si>
    <t>Minime</t>
  </si>
  <si>
    <t>Benjamin</t>
  </si>
  <si>
    <t>Pupille</t>
  </si>
  <si>
    <t>Poussin</t>
  </si>
  <si>
    <t>Année Naissance</t>
  </si>
  <si>
    <t>Catégories à la date de la compétition</t>
  </si>
  <si>
    <t>-</t>
  </si>
  <si>
    <t>Nombre Compétiteurs</t>
  </si>
  <si>
    <t>Ordre pour</t>
  </si>
  <si>
    <t xml:space="preserve"> </t>
  </si>
  <si>
    <t>Finale</t>
  </si>
  <si>
    <t>Vainqueur Tableau 1</t>
  </si>
  <si>
    <t>Vainqueur Tableau 2</t>
  </si>
  <si>
    <t>Tableau pour 16 compétiteurs maxi</t>
  </si>
  <si>
    <t>Tableau 1 pour 32 compétiteurs maxi</t>
  </si>
  <si>
    <t>Tableau 2 pour 32 compétiteurs maxi</t>
  </si>
  <si>
    <t>Tableau 1 pour 64 compétiteurs maxi</t>
  </si>
  <si>
    <t>Tableau 2 pour 64 compétiteurs maxi</t>
  </si>
  <si>
    <t>Finale TABLEAU 1 sur 4</t>
  </si>
  <si>
    <t>Finale TABLEAU 2 sur 2</t>
  </si>
  <si>
    <t>Finale TABLEAU 1 sur 2</t>
  </si>
  <si>
    <t>Finale TABLEAU 2 sur 4</t>
  </si>
  <si>
    <t>Tableau 3 pour 64 compétiteurs maxi</t>
  </si>
  <si>
    <t>Finale TABLEAU 3 sur 4</t>
  </si>
  <si>
    <t>Finale TABLEAU 4 sur 4</t>
  </si>
  <si>
    <t>Tableau 4 pour 64 compétiteurs maxi</t>
  </si>
  <si>
    <t>Vainqueur Tableau 1=4</t>
  </si>
  <si>
    <t>Vainqueur Tableau 3</t>
  </si>
  <si>
    <t xml:space="preserve">Finale </t>
  </si>
  <si>
    <t xml:space="preserve">Tableau 1/2 finales et finale </t>
  </si>
  <si>
    <t>pour 64 compétiteurs maxi</t>
  </si>
  <si>
    <t>COMBINE</t>
  </si>
  <si>
    <t>Match de partage</t>
  </si>
  <si>
    <t>3ème -    1 point</t>
  </si>
  <si>
    <t>Tableau combiné jusqu'à 4 compétiteurs</t>
  </si>
  <si>
    <t>1er    -    3 points</t>
  </si>
  <si>
    <t>2ème -    2 points</t>
  </si>
  <si>
    <t>KATA</t>
  </si>
  <si>
    <t>KUMITE</t>
  </si>
  <si>
    <t>X</t>
  </si>
  <si>
    <t xml:space="preserve"> POUSSINS</t>
  </si>
  <si>
    <t>POUSSINS</t>
  </si>
  <si>
    <t xml:space="preserve"> POUSSINES</t>
  </si>
  <si>
    <t>POUSSINES</t>
  </si>
  <si>
    <t>LOMPRET</t>
  </si>
  <si>
    <t>MIETTE NOE</t>
  </si>
  <si>
    <t>ROUSIES</t>
  </si>
  <si>
    <t>MILLITARI DARIO</t>
  </si>
  <si>
    <t>HASPRES</t>
  </si>
  <si>
    <t>DJABALLA JULIE</t>
  </si>
  <si>
    <t>HAOUYTI TIPHAINE</t>
  </si>
  <si>
    <t>MKC NEUVILLE</t>
  </si>
  <si>
    <t>BAILLEUL ANTOINE</t>
  </si>
  <si>
    <t>MYSLICKI MATHIS</t>
  </si>
  <si>
    <t>HAYOUITI TIPHAINE</t>
  </si>
  <si>
    <t>COURCHELETTES</t>
  </si>
  <si>
    <t>VANRUPENNE ROBIN</t>
  </si>
  <si>
    <t>BOHAIN</t>
  </si>
  <si>
    <t>BAZZOUCHI QUENTIN</t>
  </si>
  <si>
    <t>LE QUESNOY</t>
  </si>
  <si>
    <t>DAISNE MAELIS</t>
  </si>
  <si>
    <t>MASCRET LEA</t>
  </si>
  <si>
    <t>PUPILLES</t>
  </si>
  <si>
    <t>RUMEGIES</t>
  </si>
  <si>
    <t>TRANCART LENNY</t>
  </si>
  <si>
    <t>QUENETTE ESTEBAN</t>
  </si>
  <si>
    <t>THUILLER AMANDINE</t>
  </si>
  <si>
    <t>FOULON KELLY</t>
  </si>
  <si>
    <t>BAILLEUL CLEMENT</t>
  </si>
  <si>
    <t>HYLDIRIM KEVIN</t>
  </si>
  <si>
    <t>CAMBRAI</t>
  </si>
  <si>
    <t>EBRARD LILOO</t>
  </si>
  <si>
    <t>SALMMA CHAIBI</t>
  </si>
  <si>
    <t>CAUDRY</t>
  </si>
  <si>
    <t>CHEVREUILLE PAULO</t>
  </si>
  <si>
    <t>BARBIEUX ANOUK</t>
  </si>
  <si>
    <t>BENJAMINS</t>
  </si>
  <si>
    <t xml:space="preserve">BENJAMINS   </t>
  </si>
  <si>
    <t>BENJAMINES</t>
  </si>
  <si>
    <t xml:space="preserve">BENJAMINES   </t>
  </si>
  <si>
    <t>NAUDIN EVAN</t>
  </si>
  <si>
    <t>BEHAGUE VIANNEY</t>
  </si>
  <si>
    <t>ENTEM MAELLA</t>
  </si>
  <si>
    <t>SOLESMES</t>
  </si>
  <si>
    <t>LESAGE MAELIS</t>
  </si>
  <si>
    <t>BARBIEUX AURELIEN</t>
  </si>
  <si>
    <t>VARUPENNE REMI</t>
  </si>
  <si>
    <t>WARGNYE LOLA</t>
  </si>
  <si>
    <t>ENTEN MAELLA</t>
  </si>
  <si>
    <t>COURCHELETTE</t>
  </si>
  <si>
    <t>JOUHANNEAU ESTEBAN</t>
  </si>
  <si>
    <t>HYLDIRIM BERCEM</t>
  </si>
  <si>
    <t>MINIMES</t>
  </si>
  <si>
    <t>MINIMES/CADETTES</t>
  </si>
  <si>
    <t>VANRYSSEL RAPHAEL</t>
  </si>
  <si>
    <t>HENIART NICOLAS</t>
  </si>
  <si>
    <t>RICHARD THOMAS</t>
  </si>
  <si>
    <t>LE QUESNBOY</t>
  </si>
  <si>
    <t>BRUNOOGHE TITOUAN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</si>
</sst>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Vrai&quot;;&quot;Vrai&quot;;&quot;Faux&quot;"/>
    <numFmt numFmtId="166" formatCode="&quot;Actif&quot;;&quot;Actif&quot;;&quot;Inactif&quot;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6"/>
      <name val="Algerian"/>
      <family val="5"/>
    </font>
    <font>
      <sz val="10"/>
      <color indexed="55"/>
      <name val="Arial"/>
      <family val="2"/>
    </font>
    <font>
      <sz val="26"/>
      <name val="comic"/>
      <family val="5"/>
    </font>
    <font>
      <sz val="10"/>
      <color indexed="8"/>
      <name val="Arial"/>
      <family val="0"/>
    </font>
    <font>
      <sz val="10"/>
      <color indexed="1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26"/>
      <name val="Algerian"/>
      <family val="5"/>
    </font>
    <font>
      <sz val="11"/>
      <color indexed="23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9" fillId="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5" fillId="16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2" fillId="17" borderId="14" xfId="0" applyFont="1" applyFill="1" applyBorder="1" applyAlignment="1" applyProtection="1">
      <alignment vertical="center"/>
      <protection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2" fillId="17" borderId="14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64" fontId="2" fillId="17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18" borderId="0" xfId="0" applyFill="1" applyAlignment="1">
      <alignment/>
    </xf>
    <xf numFmtId="0" fontId="0" fillId="18" borderId="0" xfId="0" applyFont="1" applyFill="1" applyAlignment="1">
      <alignment horizontal="center"/>
    </xf>
    <xf numFmtId="14" fontId="0" fillId="18" borderId="0" xfId="0" applyNumberFormat="1" applyFont="1" applyFill="1" applyAlignment="1">
      <alignment horizontal="center" wrapText="1"/>
    </xf>
    <xf numFmtId="14" fontId="0" fillId="18" borderId="0" xfId="0" applyNumberForma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1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41" xfId="0" applyFill="1" applyBorder="1" applyAlignment="1">
      <alignment/>
    </xf>
    <xf numFmtId="0" fontId="0" fillId="6" borderId="4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59" applyAlignment="1">
      <alignment horizontal="centerContinuous"/>
      <protection/>
    </xf>
    <xf numFmtId="0" fontId="0" fillId="0" borderId="0" xfId="59" applyFill="1" applyBorder="1">
      <alignment/>
      <protection/>
    </xf>
    <xf numFmtId="14" fontId="13" fillId="0" borderId="0" xfId="59" applyNumberFormat="1" applyFont="1" applyAlignment="1">
      <alignment horizontal="centerContinuous" vertical="center"/>
      <protection/>
    </xf>
    <xf numFmtId="0" fontId="0" fillId="0" borderId="44" xfId="59" applyFill="1" applyBorder="1">
      <alignment/>
      <protection/>
    </xf>
    <xf numFmtId="0" fontId="0" fillId="0" borderId="23" xfId="59" applyFill="1" applyBorder="1">
      <alignment/>
      <protection/>
    </xf>
    <xf numFmtId="0" fontId="0" fillId="20" borderId="50" xfId="59" applyFill="1" applyBorder="1">
      <alignment/>
      <protection/>
    </xf>
    <xf numFmtId="0" fontId="0" fillId="20" borderId="51" xfId="59" applyFill="1" applyBorder="1">
      <alignment/>
      <protection/>
    </xf>
    <xf numFmtId="0" fontId="0" fillId="0" borderId="52" xfId="59" applyFill="1" applyBorder="1">
      <alignment/>
      <protection/>
    </xf>
    <xf numFmtId="0" fontId="0" fillId="0" borderId="53" xfId="59" applyFill="1" applyBorder="1">
      <alignment/>
      <protection/>
    </xf>
    <xf numFmtId="0" fontId="0" fillId="20" borderId="54" xfId="59" applyFill="1" applyBorder="1">
      <alignment/>
      <protection/>
    </xf>
    <xf numFmtId="0" fontId="0" fillId="20" borderId="55" xfId="59" applyFill="1" applyBorder="1">
      <alignment/>
      <protection/>
    </xf>
    <xf numFmtId="0" fontId="0" fillId="0" borderId="56" xfId="59" applyFill="1" applyBorder="1">
      <alignment/>
      <protection/>
    </xf>
    <xf numFmtId="0" fontId="0" fillId="0" borderId="57" xfId="59" applyFill="1" applyBorder="1">
      <alignment/>
      <protection/>
    </xf>
    <xf numFmtId="0" fontId="0" fillId="0" borderId="58" xfId="59" applyFill="1" applyBorder="1">
      <alignment/>
      <protection/>
    </xf>
    <xf numFmtId="0" fontId="0" fillId="0" borderId="59" xfId="59" applyFill="1" applyBorder="1">
      <alignment/>
      <protection/>
    </xf>
    <xf numFmtId="0" fontId="0" fillId="0" borderId="60" xfId="59" applyFill="1" applyBorder="1">
      <alignment/>
      <protection/>
    </xf>
    <xf numFmtId="0" fontId="0" fillId="0" borderId="0" xfId="59" applyAlignment="1">
      <alignment horizontal="center"/>
      <protection/>
    </xf>
    <xf numFmtId="0" fontId="0" fillId="20" borderId="50" xfId="59" applyFill="1" applyBorder="1" applyAlignment="1">
      <alignment horizontal="center"/>
      <protection/>
    </xf>
    <xf numFmtId="0" fontId="0" fillId="0" borderId="61" xfId="59" applyFill="1" applyBorder="1" applyAlignment="1">
      <alignment horizontal="center"/>
      <protection/>
    </xf>
    <xf numFmtId="0" fontId="0" fillId="0" borderId="22" xfId="59" applyFill="1" applyBorder="1" applyAlignment="1">
      <alignment horizontal="center"/>
      <protection/>
    </xf>
    <xf numFmtId="0" fontId="0" fillId="0" borderId="0" xfId="59" applyFill="1" applyBorder="1" applyAlignment="1">
      <alignment horizontal="center"/>
      <protection/>
    </xf>
    <xf numFmtId="0" fontId="0" fillId="20" borderId="62" xfId="59" applyFill="1" applyBorder="1" applyAlignment="1">
      <alignment horizontal="center"/>
      <protection/>
    </xf>
    <xf numFmtId="0" fontId="0" fillId="0" borderId="63" xfId="59" applyFill="1" applyBorder="1" applyAlignment="1">
      <alignment horizontal="center"/>
      <protection/>
    </xf>
    <xf numFmtId="0" fontId="0" fillId="0" borderId="64" xfId="59" applyFill="1" applyBorder="1" applyAlignment="1">
      <alignment horizontal="center"/>
      <protection/>
    </xf>
    <xf numFmtId="0" fontId="0" fillId="20" borderId="65" xfId="59" applyFill="1" applyBorder="1" applyAlignment="1">
      <alignment horizontal="center"/>
      <protection/>
    </xf>
    <xf numFmtId="0" fontId="0" fillId="0" borderId="66" xfId="59" applyFill="1" applyBorder="1" applyAlignment="1">
      <alignment horizontal="center"/>
      <protection/>
    </xf>
    <xf numFmtId="0" fontId="0" fillId="20" borderId="67" xfId="59" applyFill="1" applyBorder="1" applyAlignment="1">
      <alignment horizontal="center"/>
      <protection/>
    </xf>
    <xf numFmtId="0" fontId="0" fillId="0" borderId="68" xfId="59" applyFill="1" applyBorder="1" applyAlignment="1">
      <alignment horizontal="center"/>
      <protection/>
    </xf>
    <xf numFmtId="0" fontId="0" fillId="0" borderId="69" xfId="59" applyFill="1" applyBorder="1" applyAlignment="1">
      <alignment horizontal="center"/>
      <protection/>
    </xf>
    <xf numFmtId="14" fontId="12" fillId="0" borderId="0" xfId="59" applyNumberFormat="1" applyFont="1" applyAlignment="1">
      <alignment horizontal="centerContinuous" vertical="center"/>
      <protection/>
    </xf>
    <xf numFmtId="0" fontId="0" fillId="2" borderId="65" xfId="59" applyFill="1" applyBorder="1" applyAlignment="1">
      <alignment horizontal="center"/>
      <protection/>
    </xf>
    <xf numFmtId="0" fontId="0" fillId="2" borderId="50" xfId="59" applyFill="1" applyBorder="1">
      <alignment/>
      <protection/>
    </xf>
    <xf numFmtId="0" fontId="12" fillId="2" borderId="51" xfId="59" applyFont="1" applyFill="1" applyBorder="1">
      <alignment/>
      <protection/>
    </xf>
    <xf numFmtId="0" fontId="0" fillId="2" borderId="50" xfId="59" applyFill="1" applyBorder="1" applyAlignment="1">
      <alignment horizontal="center"/>
      <protection/>
    </xf>
    <xf numFmtId="0" fontId="0" fillId="0" borderId="70" xfId="59" applyFill="1" applyBorder="1" applyAlignment="1">
      <alignment horizontal="center"/>
      <protection/>
    </xf>
    <xf numFmtId="0" fontId="0" fillId="19" borderId="0" xfId="0" applyFill="1" applyBorder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0" fillId="0" borderId="0" xfId="60" applyAlignment="1">
      <alignment horizontal="center"/>
      <protection/>
    </xf>
    <xf numFmtId="14" fontId="15" fillId="0" borderId="0" xfId="60" applyNumberFormat="1" applyFont="1" applyAlignment="1">
      <alignment horizontal="center" vertical="center"/>
      <protection/>
    </xf>
    <xf numFmtId="14" fontId="12" fillId="0" borderId="0" xfId="60" applyNumberFormat="1" applyFont="1" applyAlignment="1">
      <alignment horizontal="center" vertical="center"/>
      <protection/>
    </xf>
    <xf numFmtId="14" fontId="15" fillId="0" borderId="0" xfId="60" applyNumberFormat="1" applyFont="1" applyAlignment="1">
      <alignment horizontal="left" vertical="center"/>
      <protection/>
    </xf>
    <xf numFmtId="0" fontId="0" fillId="21" borderId="71" xfId="60" applyFill="1" applyBorder="1" applyAlignment="1">
      <alignment horizontal="center"/>
      <protection/>
    </xf>
    <xf numFmtId="0" fontId="0" fillId="21" borderId="72" xfId="60" applyFill="1" applyBorder="1">
      <alignment/>
      <protection/>
    </xf>
    <xf numFmtId="0" fontId="12" fillId="21" borderId="73" xfId="60" applyFont="1" applyFill="1" applyBorder="1">
      <alignment/>
      <protection/>
    </xf>
    <xf numFmtId="0" fontId="0" fillId="21" borderId="72" xfId="60" applyFill="1" applyBorder="1" applyAlignment="1">
      <alignment horizontal="center"/>
      <protection/>
    </xf>
    <xf numFmtId="0" fontId="0" fillId="22" borderId="71" xfId="60" applyFill="1" applyBorder="1" applyAlignment="1">
      <alignment horizontal="center"/>
      <protection/>
    </xf>
    <xf numFmtId="0" fontId="0" fillId="22" borderId="72" xfId="60" applyFont="1" applyFill="1" applyBorder="1">
      <alignment/>
      <protection/>
    </xf>
    <xf numFmtId="0" fontId="0" fillId="22" borderId="73" xfId="60" applyFont="1" applyFill="1" applyBorder="1">
      <alignment/>
      <protection/>
    </xf>
    <xf numFmtId="0" fontId="0" fillId="22" borderId="72" xfId="60" applyFill="1" applyBorder="1" applyAlignment="1">
      <alignment horizontal="center"/>
      <protection/>
    </xf>
    <xf numFmtId="0" fontId="0" fillId="22" borderId="74" xfId="60" applyFont="1" applyFill="1" applyBorder="1">
      <alignment/>
      <protection/>
    </xf>
    <xf numFmtId="0" fontId="0" fillId="22" borderId="75" xfId="60" applyFont="1" applyFill="1" applyBorder="1">
      <alignment/>
      <protection/>
    </xf>
    <xf numFmtId="0" fontId="0" fillId="23" borderId="72" xfId="60" applyFill="1" applyBorder="1" applyAlignment="1">
      <alignment horizontal="center"/>
      <protection/>
    </xf>
    <xf numFmtId="0" fontId="0" fillId="23" borderId="74" xfId="60" applyFill="1" applyBorder="1">
      <alignment/>
      <protection/>
    </xf>
    <xf numFmtId="0" fontId="0" fillId="23" borderId="75" xfId="60" applyFill="1" applyBorder="1">
      <alignment/>
      <protection/>
    </xf>
    <xf numFmtId="0" fontId="0" fillId="0" borderId="76" xfId="60" applyFill="1" applyBorder="1" applyAlignment="1">
      <alignment horizontal="center"/>
      <protection/>
    </xf>
    <xf numFmtId="0" fontId="0" fillId="0" borderId="77" xfId="60" applyFont="1" applyFill="1" applyBorder="1">
      <alignment/>
      <protection/>
    </xf>
    <xf numFmtId="0" fontId="0" fillId="0" borderId="78" xfId="60" applyFont="1" applyFill="1" applyBorder="1">
      <alignment/>
      <protection/>
    </xf>
    <xf numFmtId="0" fontId="0" fillId="0" borderId="79" xfId="60" applyFill="1" applyBorder="1" applyAlignment="1">
      <alignment horizontal="center"/>
      <protection/>
    </xf>
    <xf numFmtId="0" fontId="0" fillId="0" borderId="80" xfId="60" applyFont="1" applyFill="1" applyBorder="1">
      <alignment/>
      <protection/>
    </xf>
    <xf numFmtId="0" fontId="0" fillId="0" borderId="81" xfId="60" applyFont="1" applyFill="1" applyBorder="1">
      <alignment/>
      <protection/>
    </xf>
    <xf numFmtId="0" fontId="0" fillId="0" borderId="82" xfId="60" applyFill="1" applyBorder="1" applyAlignment="1">
      <alignment horizontal="center"/>
      <protection/>
    </xf>
    <xf numFmtId="0" fontId="0" fillId="0" borderId="83" xfId="60" applyFill="1" applyBorder="1" applyAlignment="1">
      <alignment horizontal="center"/>
      <protection/>
    </xf>
    <xf numFmtId="0" fontId="0" fillId="0" borderId="84" xfId="60" applyFill="1" applyBorder="1">
      <alignment/>
      <protection/>
    </xf>
    <xf numFmtId="0" fontId="0" fillId="0" borderId="85" xfId="60" applyFill="1" applyBorder="1">
      <alignment/>
      <protection/>
    </xf>
    <xf numFmtId="0" fontId="0" fillId="0" borderId="86" xfId="60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87" xfId="60" applyFont="1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0" fillId="23" borderId="76" xfId="60" applyFill="1" applyBorder="1" applyAlignment="1">
      <alignment horizontal="center"/>
      <protection/>
    </xf>
    <xf numFmtId="0" fontId="0" fillId="22" borderId="88" xfId="60" applyFill="1" applyBorder="1" applyAlignment="1">
      <alignment horizontal="center"/>
      <protection/>
    </xf>
    <xf numFmtId="0" fontId="0" fillId="22" borderId="89" xfId="60" applyFill="1" applyBorder="1" applyAlignment="1">
      <alignment horizontal="center"/>
      <protection/>
    </xf>
    <xf numFmtId="0" fontId="0" fillId="0" borderId="90" xfId="60" applyFill="1" applyBorder="1" applyAlignment="1">
      <alignment horizontal="center"/>
      <protection/>
    </xf>
    <xf numFmtId="0" fontId="0" fillId="0" borderId="91" xfId="60" applyFill="1" applyBorder="1" applyAlignment="1">
      <alignment horizontal="center"/>
      <protection/>
    </xf>
    <xf numFmtId="0" fontId="0" fillId="0" borderId="92" xfId="60" applyFill="1" applyBorder="1">
      <alignment/>
      <protection/>
    </xf>
    <xf numFmtId="0" fontId="0" fillId="0" borderId="93" xfId="60" applyFill="1" applyBorder="1">
      <alignment/>
      <protection/>
    </xf>
    <xf numFmtId="0" fontId="0" fillId="0" borderId="94" xfId="60" applyFill="1" applyBorder="1" applyAlignment="1">
      <alignment horizontal="center"/>
      <protection/>
    </xf>
    <xf numFmtId="0" fontId="0" fillId="0" borderId="0" xfId="44" applyFont="1" applyFill="1" applyProtection="1">
      <alignment/>
      <protection locked="0"/>
    </xf>
    <xf numFmtId="0" fontId="0" fillId="0" borderId="0" xfId="44" applyFill="1" applyProtection="1">
      <alignment/>
      <protection locked="0"/>
    </xf>
    <xf numFmtId="0" fontId="0" fillId="0" borderId="0" xfId="44" applyFont="1" applyFill="1" applyProtection="1">
      <alignment/>
      <protection locked="0"/>
    </xf>
    <xf numFmtId="0" fontId="0" fillId="0" borderId="95" xfId="59" applyFill="1" applyBorder="1">
      <alignment/>
      <protection/>
    </xf>
    <xf numFmtId="0" fontId="0" fillId="0" borderId="0" xfId="44" applyFont="1" applyFill="1" applyAlignment="1" applyProtection="1">
      <alignment horizontal="center"/>
      <protection locked="0"/>
    </xf>
    <xf numFmtId="0" fontId="0" fillId="0" borderId="96" xfId="44" applyFill="1" applyBorder="1" applyAlignment="1" applyProtection="1">
      <alignment horizontal="center"/>
      <protection locked="0"/>
    </xf>
    <xf numFmtId="0" fontId="0" fillId="0" borderId="0" xfId="44" applyFont="1" applyFill="1" applyAlignment="1" applyProtection="1">
      <alignment horizontal="center"/>
      <protection locked="0"/>
    </xf>
    <xf numFmtId="0" fontId="0" fillId="0" borderId="0" xfId="44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1" xfId="44" applyFill="1" applyBorder="1" applyAlignment="1" applyProtection="1">
      <alignment horizontal="center"/>
      <protection locked="0"/>
    </xf>
    <xf numFmtId="0" fontId="0" fillId="0" borderId="97" xfId="44" applyFill="1" applyBorder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3" xfId="44" applyFill="1" applyBorder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0" fillId="0" borderId="0" xfId="44" applyFill="1" applyBorder="1" applyProtection="1">
      <alignment/>
      <protection locked="0"/>
    </xf>
    <xf numFmtId="0" fontId="0" fillId="0" borderId="0" xfId="44" applyFont="1" applyFill="1" applyBorder="1" applyAlignment="1" applyProtection="1">
      <alignment horizontal="center"/>
      <protection locked="0"/>
    </xf>
    <xf numFmtId="0" fontId="0" fillId="0" borderId="0" xfId="44" applyFill="1" applyBorder="1" applyAlignment="1" applyProtection="1">
      <alignment horizontal="center"/>
      <protection locked="0"/>
    </xf>
    <xf numFmtId="0" fontId="0" fillId="0" borderId="0" xfId="44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16" fillId="0" borderId="0" xfId="6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16" fillId="0" borderId="0" xfId="6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97" xfId="0" applyBorder="1" applyAlignment="1" applyProtection="1">
      <alignment/>
      <protection locked="0"/>
    </xf>
    <xf numFmtId="0" fontId="0" fillId="0" borderId="97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/>
      <protection locked="0"/>
    </xf>
    <xf numFmtId="0" fontId="16" fillId="0" borderId="11" xfId="61" applyFont="1" applyFill="1" applyBorder="1" applyAlignment="1" applyProtection="1">
      <alignment horizontal="center" vertical="center" shrinkToFit="1"/>
      <protection locked="0"/>
    </xf>
    <xf numFmtId="0" fontId="0" fillId="0" borderId="9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6" fillId="0" borderId="96" xfId="6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 applyProtection="1">
      <alignment horizontal="center" vertical="center" shrinkToFit="1"/>
      <protection locked="0"/>
    </xf>
    <xf numFmtId="0" fontId="0" fillId="0" borderId="13" xfId="44" applyFont="1" applyFill="1" applyBorder="1" applyProtection="1">
      <alignment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0" xfId="44" applyFont="1" applyFill="1" applyBorder="1" applyProtection="1">
      <alignment/>
      <protection locked="0"/>
    </xf>
    <xf numFmtId="0" fontId="16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16" fillId="0" borderId="0" xfId="61" applyFont="1" applyFill="1" applyBorder="1" applyAlignment="1">
      <alignment horizontal="left" vertical="center" shrinkToFit="1"/>
      <protection/>
    </xf>
    <xf numFmtId="49" fontId="16" fillId="0" borderId="0" xfId="61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 applyProtection="1">
      <alignment/>
      <protection locked="0"/>
    </xf>
    <xf numFmtId="0" fontId="0" fillId="0" borderId="97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6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44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44" applyFont="1" applyFill="1" applyBorder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60" applyFill="1" applyBorder="1" applyAlignment="1">
      <alignment horizontal="center"/>
      <protection/>
    </xf>
    <xf numFmtId="0" fontId="0" fillId="0" borderId="72" xfId="60" applyFont="1" applyFill="1" applyBorder="1">
      <alignment/>
      <protection/>
    </xf>
    <xf numFmtId="0" fontId="0" fillId="0" borderId="73" xfId="60" applyFill="1" applyBorder="1">
      <alignment/>
      <protection/>
    </xf>
    <xf numFmtId="0" fontId="0" fillId="0" borderId="77" xfId="60" applyFill="1" applyBorder="1">
      <alignment/>
      <protection/>
    </xf>
    <xf numFmtId="0" fontId="0" fillId="0" borderId="78" xfId="60" applyFill="1" applyBorder="1">
      <alignment/>
      <protection/>
    </xf>
    <xf numFmtId="0" fontId="0" fillId="0" borderId="80" xfId="60" applyFill="1" applyBorder="1">
      <alignment/>
      <protection/>
    </xf>
    <xf numFmtId="0" fontId="0" fillId="0" borderId="81" xfId="60" applyFill="1" applyBorder="1">
      <alignment/>
      <protection/>
    </xf>
    <xf numFmtId="0" fontId="17" fillId="0" borderId="80" xfId="60" applyFont="1" applyFill="1" applyBorder="1">
      <alignment/>
      <protection/>
    </xf>
    <xf numFmtId="0" fontId="17" fillId="0" borderId="81" xfId="60" applyFont="1" applyFill="1" applyBorder="1">
      <alignment/>
      <protection/>
    </xf>
    <xf numFmtId="0" fontId="17" fillId="0" borderId="77" xfId="60" applyFont="1" applyFill="1" applyBorder="1">
      <alignment/>
      <protection/>
    </xf>
    <xf numFmtId="0" fontId="17" fillId="0" borderId="78" xfId="60" applyFont="1" applyFill="1" applyBorder="1">
      <alignment/>
      <protection/>
    </xf>
    <xf numFmtId="0" fontId="17" fillId="0" borderId="84" xfId="60" applyFont="1" applyFill="1" applyBorder="1">
      <alignment/>
      <protection/>
    </xf>
    <xf numFmtId="0" fontId="17" fillId="0" borderId="85" xfId="60" applyFont="1" applyFill="1" applyBorder="1">
      <alignment/>
      <protection/>
    </xf>
    <xf numFmtId="0" fontId="17" fillId="0" borderId="79" xfId="60" applyFont="1" applyFill="1" applyBorder="1" applyAlignment="1">
      <alignment horizontal="center"/>
      <protection/>
    </xf>
    <xf numFmtId="0" fontId="17" fillId="0" borderId="82" xfId="60" applyFont="1" applyFill="1" applyBorder="1" applyAlignment="1">
      <alignment horizontal="center"/>
      <protection/>
    </xf>
    <xf numFmtId="0" fontId="17" fillId="0" borderId="86" xfId="60" applyFont="1" applyFill="1" applyBorder="1" applyAlignment="1">
      <alignment horizontal="center"/>
      <protection/>
    </xf>
    <xf numFmtId="0" fontId="17" fillId="0" borderId="0" xfId="60" applyFont="1" applyFill="1" applyBorder="1">
      <alignment/>
      <protection/>
    </xf>
    <xf numFmtId="0" fontId="17" fillId="0" borderId="87" xfId="60" applyFont="1" applyFill="1" applyBorder="1">
      <alignment/>
      <protection/>
    </xf>
    <xf numFmtId="0" fontId="17" fillId="0" borderId="0" xfId="6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vertical="center" shrinkToFit="1"/>
    </xf>
    <xf numFmtId="0" fontId="0" fillId="0" borderId="97" xfId="44" applyFont="1" applyFill="1" applyBorder="1" applyProtection="1">
      <alignment/>
      <protection locked="0"/>
    </xf>
    <xf numFmtId="0" fontId="0" fillId="0" borderId="13" xfId="0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/>
      <protection locked="0"/>
    </xf>
    <xf numFmtId="14" fontId="20" fillId="0" borderId="0" xfId="59" applyNumberFormat="1" applyFont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14" fontId="15" fillId="0" borderId="0" xfId="60" applyNumberFormat="1" applyFont="1" applyBorder="1" applyAlignment="1">
      <alignment horizontal="center" vertical="center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8 2" xfId="60"/>
    <cellStyle name="Normal_Feuil2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g_coupe_4.1.2%20-%202017-2018%20-%20Escaudoeuv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Base_competiteurs"/>
      <sheetName val="Liste_clubs"/>
      <sheetName val="Resultats"/>
      <sheetName val="Tableaux"/>
      <sheetName val="M_Junior_C"/>
      <sheetName val="M_Junior_K"/>
      <sheetName val="M_Cadet_C"/>
      <sheetName val="M_Cadet_K"/>
      <sheetName val="M_Minime_C"/>
      <sheetName val="M_Minime_K"/>
      <sheetName val="M_Benj_C"/>
      <sheetName val="M_Benj_K"/>
      <sheetName val="M_Pupille_K"/>
      <sheetName val="M_Pupille_C"/>
      <sheetName val="M_Poussin_C"/>
      <sheetName val="M_Poussin_K"/>
      <sheetName val="F_Junior_C"/>
      <sheetName val="F_Junior_K"/>
      <sheetName val="F_Cadet_C"/>
      <sheetName val="F_Cadet_K"/>
      <sheetName val="F_Minime_C"/>
      <sheetName val="F_Minime_K"/>
      <sheetName val="F_Benj_C"/>
      <sheetName val="F_Benj_K"/>
      <sheetName val="F_Pupille_C"/>
      <sheetName val="F_Pupille_K"/>
      <sheetName val="F_Poussin_C"/>
      <sheetName val="F_Poussin_K"/>
      <sheetName val="Base_copie"/>
      <sheetName val="Categories"/>
    </sheetNames>
    <sheetDataSet>
      <sheetData sheetId="0">
        <row r="3">
          <cell r="C3" t="str">
            <v>Coupe de CAUDRY</v>
          </cell>
        </row>
        <row r="4">
          <cell r="C4">
            <v>43135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M57"/>
  <sheetViews>
    <sheetView tabSelected="1" zoomScalePageLayoutView="0" workbookViewId="0" topLeftCell="A1">
      <selection activeCell="A2" sqref="A2:M35"/>
    </sheetView>
  </sheetViews>
  <sheetFormatPr defaultColWidth="11.421875" defaultRowHeight="12.75"/>
  <cols>
    <col min="1" max="1" width="4.57421875" style="16" customWidth="1"/>
    <col min="2" max="2" width="23.421875" style="0" customWidth="1"/>
    <col min="3" max="3" width="28.57421875" style="0" customWidth="1"/>
    <col min="4" max="4" width="4.140625" style="16" customWidth="1"/>
    <col min="5" max="5" width="22.8515625" style="0" customWidth="1"/>
    <col min="6" max="6" width="28.57421875" style="0" customWidth="1"/>
    <col min="8" max="8" width="4.57421875" style="16" customWidth="1"/>
    <col min="9" max="9" width="23.28125" style="0" customWidth="1"/>
    <col min="10" max="10" width="28.57421875" style="0" customWidth="1"/>
    <col min="11" max="11" width="4.140625" style="16" customWidth="1"/>
    <col min="12" max="12" width="21.421875" style="0" customWidth="1"/>
    <col min="13" max="13" width="28.57421875" style="0" customWidth="1"/>
  </cols>
  <sheetData>
    <row r="1" spans="1:13" ht="32.25">
      <c r="A1" s="114"/>
      <c r="B1" s="271"/>
      <c r="C1" s="100"/>
      <c r="D1" s="114"/>
      <c r="E1" s="98"/>
      <c r="F1" s="127"/>
      <c r="H1" s="114"/>
      <c r="I1" s="100"/>
      <c r="J1" s="100"/>
      <c r="K1" s="114"/>
      <c r="L1" s="98"/>
      <c r="M1" s="127"/>
    </row>
    <row r="2" spans="1:13" ht="33" thickBot="1">
      <c r="A2" s="114"/>
      <c r="B2" s="100"/>
      <c r="C2" s="100" t="str">
        <f>'[1]Acceuil'!$C$3&amp;" - GARCONS"</f>
        <v>Coupe de CAUDRY - GARCONS</v>
      </c>
      <c r="D2" s="114"/>
      <c r="E2" s="98"/>
      <c r="F2" s="127">
        <f>'[1]Acceuil'!$C$4</f>
        <v>43135</v>
      </c>
      <c r="H2" s="114"/>
      <c r="I2" s="100"/>
      <c r="J2" s="100" t="str">
        <f>'[1]Acceuil'!$C$3&amp;" - FILLES"</f>
        <v>Coupe de CAUDRY - FILLES</v>
      </c>
      <c r="K2" s="114"/>
      <c r="L2" s="98"/>
      <c r="M2" s="127">
        <f>'[1]Acceuil'!$C$4</f>
        <v>43135</v>
      </c>
    </row>
    <row r="3" spans="1:13" ht="18" thickBot="1">
      <c r="A3" s="128"/>
      <c r="B3" s="129"/>
      <c r="C3" s="130" t="s">
        <v>59</v>
      </c>
      <c r="D3" s="131"/>
      <c r="E3" s="129"/>
      <c r="F3" s="130" t="s">
        <v>60</v>
      </c>
      <c r="H3" s="128"/>
      <c r="I3" s="129"/>
      <c r="J3" s="130" t="s">
        <v>59</v>
      </c>
      <c r="K3" s="131"/>
      <c r="L3" s="129"/>
      <c r="M3" s="130" t="s">
        <v>60</v>
      </c>
    </row>
    <row r="4" spans="1:13" ht="13.5" thickBot="1">
      <c r="A4" s="122" t="s">
        <v>61</v>
      </c>
      <c r="B4" s="103" t="s">
        <v>0</v>
      </c>
      <c r="C4" s="104" t="s">
        <v>62</v>
      </c>
      <c r="D4" s="115" t="s">
        <v>61</v>
      </c>
      <c r="E4" s="107" t="s">
        <v>0</v>
      </c>
      <c r="F4" s="108" t="s">
        <v>63</v>
      </c>
      <c r="H4" s="122" t="s">
        <v>61</v>
      </c>
      <c r="I4" s="103" t="s">
        <v>0</v>
      </c>
      <c r="J4" s="104" t="s">
        <v>64</v>
      </c>
      <c r="K4" s="115" t="s">
        <v>61</v>
      </c>
      <c r="L4" s="107" t="s">
        <v>0</v>
      </c>
      <c r="M4" s="108" t="s">
        <v>65</v>
      </c>
    </row>
    <row r="5" spans="1:13" ht="12.75">
      <c r="A5" s="123">
        <v>1</v>
      </c>
      <c r="B5" s="106" t="s">
        <v>66</v>
      </c>
      <c r="C5" s="112" t="s">
        <v>67</v>
      </c>
      <c r="D5" s="116">
        <v>1</v>
      </c>
      <c r="E5" s="106" t="s">
        <v>68</v>
      </c>
      <c r="F5" s="112" t="s">
        <v>69</v>
      </c>
      <c r="H5" s="123">
        <v>1</v>
      </c>
      <c r="I5" s="106" t="s">
        <v>70</v>
      </c>
      <c r="J5" s="112" t="s">
        <v>71</v>
      </c>
      <c r="K5" s="116">
        <v>1</v>
      </c>
      <c r="L5" s="106" t="s">
        <v>66</v>
      </c>
      <c r="M5" s="112" t="s">
        <v>72</v>
      </c>
    </row>
    <row r="6" spans="1:13" ht="12.75">
      <c r="A6" s="123">
        <v>2</v>
      </c>
      <c r="B6" s="102" t="s">
        <v>73</v>
      </c>
      <c r="C6" s="109" t="s">
        <v>74</v>
      </c>
      <c r="D6" s="117">
        <v>2</v>
      </c>
      <c r="E6" s="102" t="s">
        <v>68</v>
      </c>
      <c r="F6" s="109" t="s">
        <v>75</v>
      </c>
      <c r="H6" s="123">
        <v>2</v>
      </c>
      <c r="I6" s="102" t="s">
        <v>66</v>
      </c>
      <c r="J6" s="109" t="s">
        <v>76</v>
      </c>
      <c r="K6" s="117">
        <v>2</v>
      </c>
      <c r="L6" s="102" t="s">
        <v>70</v>
      </c>
      <c r="M6" s="109" t="s">
        <v>71</v>
      </c>
    </row>
    <row r="7" spans="1:13" ht="12.75">
      <c r="A7" s="123">
        <v>3</v>
      </c>
      <c r="B7" s="102" t="s">
        <v>77</v>
      </c>
      <c r="C7" s="109" t="s">
        <v>78</v>
      </c>
      <c r="D7" s="117">
        <v>3</v>
      </c>
      <c r="E7" s="102" t="s">
        <v>79</v>
      </c>
      <c r="F7" s="109" t="s">
        <v>80</v>
      </c>
      <c r="H7" s="123">
        <v>3</v>
      </c>
      <c r="I7" s="102" t="s">
        <v>81</v>
      </c>
      <c r="J7" s="109" t="s">
        <v>82</v>
      </c>
      <c r="K7" s="117">
        <v>3</v>
      </c>
      <c r="L7" s="102" t="s">
        <v>79</v>
      </c>
      <c r="M7" s="109" t="s">
        <v>83</v>
      </c>
    </row>
    <row r="8" spans="1:13" ht="12.75" hidden="1">
      <c r="A8" s="123">
        <v>4</v>
      </c>
      <c r="B8" s="102"/>
      <c r="C8" s="109"/>
      <c r="D8" s="117">
        <v>4</v>
      </c>
      <c r="E8" s="102"/>
      <c r="F8" s="109"/>
      <c r="H8" s="123">
        <v>4</v>
      </c>
      <c r="I8" s="102"/>
      <c r="J8" s="109"/>
      <c r="K8" s="117">
        <v>4</v>
      </c>
      <c r="L8" s="102"/>
      <c r="M8" s="109"/>
    </row>
    <row r="9" spans="1:13" ht="12.75" hidden="1">
      <c r="A9" s="123">
        <v>5</v>
      </c>
      <c r="B9" s="102"/>
      <c r="C9" s="109"/>
      <c r="D9" s="117">
        <v>5</v>
      </c>
      <c r="E9" s="102"/>
      <c r="F9" s="109"/>
      <c r="H9" s="123">
        <v>5</v>
      </c>
      <c r="I9" s="102"/>
      <c r="J9" s="109"/>
      <c r="K9" s="117">
        <v>5</v>
      </c>
      <c r="L9" s="102"/>
      <c r="M9" s="109"/>
    </row>
    <row r="10" spans="1:13" ht="12.75" hidden="1">
      <c r="A10" s="123">
        <v>5</v>
      </c>
      <c r="B10" s="102"/>
      <c r="C10" s="109"/>
      <c r="D10" s="117">
        <v>5</v>
      </c>
      <c r="E10" s="102"/>
      <c r="F10" s="109"/>
      <c r="H10" s="123">
        <v>5</v>
      </c>
      <c r="I10" s="102"/>
      <c r="J10" s="109"/>
      <c r="K10" s="117">
        <v>5</v>
      </c>
      <c r="L10" s="102"/>
      <c r="M10" s="109"/>
    </row>
    <row r="11" spans="1:13" ht="12.75" hidden="1">
      <c r="A11" s="123">
        <v>5</v>
      </c>
      <c r="B11" s="102"/>
      <c r="C11" s="109"/>
      <c r="D11" s="117">
        <v>5</v>
      </c>
      <c r="E11" s="102"/>
      <c r="F11" s="109"/>
      <c r="H11" s="123">
        <v>5</v>
      </c>
      <c r="I11" s="102"/>
      <c r="J11" s="109"/>
      <c r="K11" s="117">
        <v>5</v>
      </c>
      <c r="L11" s="102"/>
      <c r="M11" s="109"/>
    </row>
    <row r="12" spans="1:13" ht="13.5" thickBot="1">
      <c r="A12" s="125">
        <v>5</v>
      </c>
      <c r="B12" s="105"/>
      <c r="C12" s="113"/>
      <c r="D12" s="121">
        <v>5</v>
      </c>
      <c r="E12" s="105"/>
      <c r="F12" s="113"/>
      <c r="H12" s="125">
        <v>5</v>
      </c>
      <c r="I12" s="105"/>
      <c r="J12" s="113"/>
      <c r="K12" s="121">
        <v>5</v>
      </c>
      <c r="L12" s="105"/>
      <c r="M12" s="113"/>
    </row>
    <row r="13" spans="1:13" ht="13.5" thickBot="1">
      <c r="A13" s="122" t="s">
        <v>61</v>
      </c>
      <c r="B13" s="103" t="s">
        <v>0</v>
      </c>
      <c r="C13" s="108" t="s">
        <v>84</v>
      </c>
      <c r="D13" s="115" t="s">
        <v>61</v>
      </c>
      <c r="E13" s="103" t="s">
        <v>0</v>
      </c>
      <c r="F13" s="108" t="s">
        <v>84</v>
      </c>
      <c r="H13" s="122" t="s">
        <v>61</v>
      </c>
      <c r="I13" s="103" t="s">
        <v>0</v>
      </c>
      <c r="J13" s="108" t="s">
        <v>84</v>
      </c>
      <c r="K13" s="115" t="s">
        <v>61</v>
      </c>
      <c r="L13" s="103" t="s">
        <v>0</v>
      </c>
      <c r="M13" s="108" t="s">
        <v>84</v>
      </c>
    </row>
    <row r="14" spans="1:13" ht="12.75">
      <c r="A14" s="123">
        <v>1</v>
      </c>
      <c r="B14" s="99" t="s">
        <v>85</v>
      </c>
      <c r="C14" s="101" t="s">
        <v>86</v>
      </c>
      <c r="D14" s="118">
        <v>1</v>
      </c>
      <c r="E14" s="106" t="s">
        <v>77</v>
      </c>
      <c r="F14" s="112" t="s">
        <v>87</v>
      </c>
      <c r="H14" s="123">
        <v>1</v>
      </c>
      <c r="I14" s="99" t="s">
        <v>85</v>
      </c>
      <c r="J14" s="101" t="s">
        <v>88</v>
      </c>
      <c r="K14" s="118">
        <v>1</v>
      </c>
      <c r="L14" s="106" t="s">
        <v>70</v>
      </c>
      <c r="M14" s="112" t="s">
        <v>89</v>
      </c>
    </row>
    <row r="15" spans="1:13" ht="12.75">
      <c r="A15" s="123">
        <v>2</v>
      </c>
      <c r="B15" s="102" t="s">
        <v>73</v>
      </c>
      <c r="C15" s="109" t="s">
        <v>90</v>
      </c>
      <c r="D15" s="117">
        <v>2</v>
      </c>
      <c r="E15" s="102" t="s">
        <v>73</v>
      </c>
      <c r="F15" s="109" t="s">
        <v>91</v>
      </c>
      <c r="H15" s="123">
        <v>2</v>
      </c>
      <c r="I15" s="102" t="s">
        <v>92</v>
      </c>
      <c r="J15" s="109" t="s">
        <v>93</v>
      </c>
      <c r="K15" s="117">
        <v>2</v>
      </c>
      <c r="L15" s="102" t="s">
        <v>92</v>
      </c>
      <c r="M15" s="109" t="s">
        <v>94</v>
      </c>
    </row>
    <row r="16" spans="1:13" ht="12.75">
      <c r="A16" s="123">
        <v>3</v>
      </c>
      <c r="B16" s="102" t="s">
        <v>95</v>
      </c>
      <c r="C16" s="109" t="s">
        <v>96</v>
      </c>
      <c r="D16" s="117">
        <v>3</v>
      </c>
      <c r="E16" s="102" t="s">
        <v>95</v>
      </c>
      <c r="F16" s="109" t="s">
        <v>96</v>
      </c>
      <c r="H16" s="123">
        <v>3</v>
      </c>
      <c r="I16" s="102" t="s">
        <v>70</v>
      </c>
      <c r="J16" s="109" t="s">
        <v>89</v>
      </c>
      <c r="K16" s="117">
        <v>3</v>
      </c>
      <c r="L16" s="102" t="s">
        <v>85</v>
      </c>
      <c r="M16" s="109" t="s">
        <v>97</v>
      </c>
    </row>
    <row r="17" spans="1:13" ht="12.75" hidden="1">
      <c r="A17" s="123">
        <v>4</v>
      </c>
      <c r="B17" s="102"/>
      <c r="C17" s="109"/>
      <c r="D17" s="117">
        <v>4</v>
      </c>
      <c r="E17" s="102"/>
      <c r="F17" s="109"/>
      <c r="H17" s="123">
        <v>4</v>
      </c>
      <c r="I17" s="102"/>
      <c r="J17" s="109"/>
      <c r="K17" s="117">
        <v>4</v>
      </c>
      <c r="L17" s="102"/>
      <c r="M17" s="109"/>
    </row>
    <row r="18" spans="1:13" ht="12.75" hidden="1">
      <c r="A18" s="123">
        <v>5</v>
      </c>
      <c r="B18" s="102"/>
      <c r="C18" s="109"/>
      <c r="D18" s="117">
        <v>5</v>
      </c>
      <c r="E18" s="102"/>
      <c r="F18" s="109"/>
      <c r="H18" s="123">
        <v>5</v>
      </c>
      <c r="I18" s="102"/>
      <c r="J18" s="109"/>
      <c r="K18" s="117">
        <v>5</v>
      </c>
      <c r="L18" s="102"/>
      <c r="M18" s="109"/>
    </row>
    <row r="19" spans="1:13" ht="12.75" hidden="1">
      <c r="A19" s="123">
        <v>5</v>
      </c>
      <c r="B19" s="102"/>
      <c r="C19" s="109"/>
      <c r="D19" s="117">
        <v>5</v>
      </c>
      <c r="E19" s="102"/>
      <c r="F19" s="109"/>
      <c r="H19" s="123">
        <v>5</v>
      </c>
      <c r="I19" s="102"/>
      <c r="J19" s="109"/>
      <c r="K19" s="117">
        <v>5</v>
      </c>
      <c r="L19" s="102"/>
      <c r="M19" s="109"/>
    </row>
    <row r="20" spans="1:13" ht="12.75" hidden="1">
      <c r="A20" s="123">
        <v>5</v>
      </c>
      <c r="B20" s="102"/>
      <c r="C20" s="109"/>
      <c r="D20" s="117">
        <v>5</v>
      </c>
      <c r="E20" s="102"/>
      <c r="F20" s="109"/>
      <c r="H20" s="123">
        <v>5</v>
      </c>
      <c r="I20" s="102"/>
      <c r="J20" s="109"/>
      <c r="K20" s="117">
        <v>5</v>
      </c>
      <c r="L20" s="102"/>
      <c r="M20" s="109"/>
    </row>
    <row r="21" spans="1:13" ht="13.5" thickBot="1">
      <c r="A21" s="125">
        <v>5</v>
      </c>
      <c r="B21" s="105"/>
      <c r="C21" s="113"/>
      <c r="D21" s="121">
        <v>5</v>
      </c>
      <c r="E21" s="105"/>
      <c r="F21" s="113"/>
      <c r="H21" s="125">
        <v>5</v>
      </c>
      <c r="I21" s="105"/>
      <c r="J21" s="113"/>
      <c r="K21" s="121">
        <v>5</v>
      </c>
      <c r="L21" s="105"/>
      <c r="M21" s="113"/>
    </row>
    <row r="22" spans="1:13" ht="13.5" thickBot="1">
      <c r="A22" s="124" t="s">
        <v>61</v>
      </c>
      <c r="B22" s="103" t="s">
        <v>0</v>
      </c>
      <c r="C22" s="108" t="s">
        <v>98</v>
      </c>
      <c r="D22" s="119" t="s">
        <v>61</v>
      </c>
      <c r="E22" s="103" t="s">
        <v>0</v>
      </c>
      <c r="F22" s="108" t="s">
        <v>99</v>
      </c>
      <c r="H22" s="124" t="s">
        <v>61</v>
      </c>
      <c r="I22" s="103" t="s">
        <v>0</v>
      </c>
      <c r="J22" s="108" t="s">
        <v>100</v>
      </c>
      <c r="K22" s="119" t="s">
        <v>61</v>
      </c>
      <c r="L22" s="103" t="s">
        <v>0</v>
      </c>
      <c r="M22" s="108" t="s">
        <v>101</v>
      </c>
    </row>
    <row r="23" spans="1:13" ht="12.75">
      <c r="A23" s="123">
        <v>1</v>
      </c>
      <c r="B23" s="106" t="s">
        <v>68</v>
      </c>
      <c r="C23" s="112" t="s">
        <v>102</v>
      </c>
      <c r="D23" s="116">
        <v>1</v>
      </c>
      <c r="E23" s="106" t="s">
        <v>77</v>
      </c>
      <c r="F23" s="112" t="s">
        <v>103</v>
      </c>
      <c r="H23" s="123">
        <v>1</v>
      </c>
      <c r="I23" s="106" t="s">
        <v>85</v>
      </c>
      <c r="J23" s="112" t="s">
        <v>104</v>
      </c>
      <c r="K23" s="116">
        <v>1</v>
      </c>
      <c r="L23" s="106" t="s">
        <v>105</v>
      </c>
      <c r="M23" s="112" t="s">
        <v>106</v>
      </c>
    </row>
    <row r="24" spans="1:13" ht="12.75">
      <c r="A24" s="123">
        <v>2</v>
      </c>
      <c r="B24" s="102" t="s">
        <v>85</v>
      </c>
      <c r="C24" s="109" t="s">
        <v>107</v>
      </c>
      <c r="D24" s="117">
        <v>2</v>
      </c>
      <c r="E24" s="102" t="s">
        <v>77</v>
      </c>
      <c r="F24" s="109" t="s">
        <v>108</v>
      </c>
      <c r="H24" s="123">
        <v>2</v>
      </c>
      <c r="I24" t="s">
        <v>85</v>
      </c>
      <c r="J24" s="102" t="s">
        <v>109</v>
      </c>
      <c r="K24" s="117">
        <v>2</v>
      </c>
      <c r="L24" s="102" t="s">
        <v>85</v>
      </c>
      <c r="M24" s="109" t="s">
        <v>110</v>
      </c>
    </row>
    <row r="25" spans="1:13" ht="12.75">
      <c r="A25" s="123">
        <v>3</v>
      </c>
      <c r="B25" s="102" t="s">
        <v>111</v>
      </c>
      <c r="C25" s="109" t="s">
        <v>103</v>
      </c>
      <c r="D25" s="117">
        <v>3</v>
      </c>
      <c r="E25" s="102" t="s">
        <v>92</v>
      </c>
      <c r="F25" s="109" t="s">
        <v>112</v>
      </c>
      <c r="H25" s="123">
        <v>3</v>
      </c>
      <c r="I25" s="180" t="s">
        <v>105</v>
      </c>
      <c r="J25" s="102" t="s">
        <v>106</v>
      </c>
      <c r="K25" s="117">
        <v>3</v>
      </c>
      <c r="L25" s="102" t="s">
        <v>73</v>
      </c>
      <c r="M25" s="109" t="s">
        <v>113</v>
      </c>
    </row>
    <row r="26" spans="1:13" ht="12.75" hidden="1">
      <c r="A26" s="123">
        <v>4</v>
      </c>
      <c r="B26" s="102"/>
      <c r="C26" s="109"/>
      <c r="D26" s="117">
        <v>4</v>
      </c>
      <c r="E26" s="102"/>
      <c r="F26" s="109"/>
      <c r="H26" s="123">
        <v>4</v>
      </c>
      <c r="I26" s="102"/>
      <c r="J26" s="109"/>
      <c r="K26" s="117">
        <v>4</v>
      </c>
      <c r="L26" s="102"/>
      <c r="M26" s="109"/>
    </row>
    <row r="27" spans="1:13" ht="12.75" hidden="1">
      <c r="A27" s="123">
        <v>5</v>
      </c>
      <c r="B27" s="102"/>
      <c r="C27" s="109"/>
      <c r="D27" s="117">
        <v>5</v>
      </c>
      <c r="E27" s="102"/>
      <c r="F27" s="109"/>
      <c r="H27" s="123">
        <v>5</v>
      </c>
      <c r="I27" s="102"/>
      <c r="J27" s="109"/>
      <c r="K27" s="117">
        <v>5</v>
      </c>
      <c r="L27" s="102"/>
      <c r="M27" s="109"/>
    </row>
    <row r="28" spans="1:13" ht="12.75" hidden="1">
      <c r="A28" s="123">
        <v>5</v>
      </c>
      <c r="B28" s="102"/>
      <c r="C28" s="109"/>
      <c r="D28" s="117">
        <v>5</v>
      </c>
      <c r="E28" s="102"/>
      <c r="F28" s="109"/>
      <c r="H28" s="123">
        <v>5</v>
      </c>
      <c r="I28" s="102"/>
      <c r="J28" s="109"/>
      <c r="K28" s="117">
        <v>5</v>
      </c>
      <c r="L28" s="102"/>
      <c r="M28" s="109"/>
    </row>
    <row r="29" spans="1:13" ht="12.75" hidden="1">
      <c r="A29" s="123">
        <v>5</v>
      </c>
      <c r="B29" s="102"/>
      <c r="C29" s="109"/>
      <c r="D29" s="117">
        <v>5</v>
      </c>
      <c r="E29" s="102"/>
      <c r="F29" s="109"/>
      <c r="H29" s="123">
        <v>5</v>
      </c>
      <c r="I29" s="102"/>
      <c r="J29" s="109"/>
      <c r="K29" s="117">
        <v>5</v>
      </c>
      <c r="L29" s="102"/>
      <c r="M29" s="109"/>
    </row>
    <row r="30" spans="1:13" ht="13.5" thickBot="1">
      <c r="A30" s="132">
        <v>5</v>
      </c>
      <c r="B30" s="105"/>
      <c r="C30" s="113"/>
      <c r="D30" s="121">
        <v>5</v>
      </c>
      <c r="E30" s="105"/>
      <c r="F30" s="113"/>
      <c r="H30" s="132">
        <v>5</v>
      </c>
      <c r="I30" s="105"/>
      <c r="J30" s="113"/>
      <c r="K30" s="121">
        <v>5</v>
      </c>
      <c r="L30" s="105"/>
      <c r="M30" s="113"/>
    </row>
    <row r="31" spans="1:13" ht="13.5" thickBot="1">
      <c r="A31" s="124" t="s">
        <v>61</v>
      </c>
      <c r="B31" s="103" t="s">
        <v>0</v>
      </c>
      <c r="C31" s="104" t="s">
        <v>114</v>
      </c>
      <c r="D31" s="119" t="s">
        <v>61</v>
      </c>
      <c r="E31" s="103" t="s">
        <v>0</v>
      </c>
      <c r="F31" s="104" t="s">
        <v>114</v>
      </c>
      <c r="H31" s="124"/>
      <c r="I31" s="103" t="s">
        <v>0</v>
      </c>
      <c r="J31" s="104" t="s">
        <v>115</v>
      </c>
      <c r="K31" s="119"/>
      <c r="L31" s="103" t="s">
        <v>0</v>
      </c>
      <c r="M31" s="104" t="s">
        <v>114</v>
      </c>
    </row>
    <row r="32" spans="1:13" ht="12.75">
      <c r="A32" s="123">
        <v>1</v>
      </c>
      <c r="B32" s="106" t="s">
        <v>73</v>
      </c>
      <c r="C32" s="112" t="s">
        <v>116</v>
      </c>
      <c r="D32" s="116">
        <v>1</v>
      </c>
      <c r="E32" s="106" t="s">
        <v>79</v>
      </c>
      <c r="F32" s="112" t="s">
        <v>117</v>
      </c>
      <c r="H32" s="123">
        <v>1</v>
      </c>
      <c r="I32" s="106"/>
      <c r="J32" s="112"/>
      <c r="K32" s="116">
        <v>1</v>
      </c>
      <c r="L32" s="106"/>
      <c r="M32" s="112"/>
    </row>
    <row r="33" spans="1:13" ht="12.75">
      <c r="A33" s="123">
        <v>2</v>
      </c>
      <c r="B33" s="102" t="s">
        <v>81</v>
      </c>
      <c r="C33" s="109" t="s">
        <v>118</v>
      </c>
      <c r="D33" s="117">
        <v>2</v>
      </c>
      <c r="E33" s="102" t="s">
        <v>73</v>
      </c>
      <c r="F33" s="109" t="s">
        <v>116</v>
      </c>
      <c r="H33" s="123">
        <v>2</v>
      </c>
      <c r="I33" s="102"/>
      <c r="J33" s="109"/>
      <c r="K33" s="117">
        <v>2</v>
      </c>
      <c r="L33" s="102"/>
      <c r="M33" s="109"/>
    </row>
    <row r="34" spans="1:13" ht="12.75">
      <c r="A34" s="123">
        <v>3</v>
      </c>
      <c r="B34" s="102" t="s">
        <v>79</v>
      </c>
      <c r="C34" s="109" t="s">
        <v>117</v>
      </c>
      <c r="D34" s="117">
        <v>3</v>
      </c>
      <c r="E34" s="102" t="s">
        <v>119</v>
      </c>
      <c r="F34" s="109" t="s">
        <v>120</v>
      </c>
      <c r="H34" s="123">
        <v>3</v>
      </c>
      <c r="I34" s="102"/>
      <c r="J34" s="109"/>
      <c r="K34" s="117">
        <v>3</v>
      </c>
      <c r="L34" s="102"/>
      <c r="M34" s="109"/>
    </row>
    <row r="35" spans="1:13" ht="12.75" hidden="1">
      <c r="A35" s="123">
        <v>4</v>
      </c>
      <c r="B35" s="102"/>
      <c r="C35" s="109"/>
      <c r="D35" s="117">
        <v>4</v>
      </c>
      <c r="E35" s="102"/>
      <c r="F35" s="109"/>
      <c r="H35" s="123">
        <v>4</v>
      </c>
      <c r="I35" s="102"/>
      <c r="J35" s="109"/>
      <c r="K35" s="117">
        <v>4</v>
      </c>
      <c r="L35" s="102"/>
      <c r="M35" s="109"/>
    </row>
    <row r="36" spans="1:13" ht="12.75" hidden="1">
      <c r="A36" s="123"/>
      <c r="B36" s="102"/>
      <c r="C36" s="109"/>
      <c r="D36" s="117"/>
      <c r="E36" s="102"/>
      <c r="F36" s="109"/>
      <c r="H36" s="123"/>
      <c r="I36" s="102"/>
      <c r="J36" s="109"/>
      <c r="K36" s="117"/>
      <c r="L36" s="102"/>
      <c r="M36" s="109"/>
    </row>
    <row r="37" spans="1:13" ht="12.75" hidden="1">
      <c r="A37" s="123"/>
      <c r="B37" s="102"/>
      <c r="C37" s="109"/>
      <c r="D37" s="117"/>
      <c r="E37" s="102"/>
      <c r="F37" s="109"/>
      <c r="H37" s="123"/>
      <c r="I37" s="102"/>
      <c r="J37" s="109"/>
      <c r="K37" s="117"/>
      <c r="L37" s="102"/>
      <c r="M37" s="109"/>
    </row>
    <row r="38" spans="1:13" ht="13.5" hidden="1" thickBot="1">
      <c r="A38" s="125"/>
      <c r="B38" s="105"/>
      <c r="C38" s="113"/>
      <c r="D38" s="121"/>
      <c r="E38" s="105"/>
      <c r="F38" s="113"/>
      <c r="H38" s="125"/>
      <c r="I38" s="105"/>
      <c r="J38" s="113"/>
      <c r="K38" s="121"/>
      <c r="L38" s="105"/>
      <c r="M38" s="113"/>
    </row>
    <row r="39" spans="1:13" s="272" customFormat="1" ht="12.75">
      <c r="A39" s="118"/>
      <c r="B39" s="99"/>
      <c r="C39" s="99"/>
      <c r="D39" s="118"/>
      <c r="E39" s="99"/>
      <c r="F39" s="99"/>
      <c r="H39" s="118"/>
      <c r="I39" s="99"/>
      <c r="J39" s="99"/>
      <c r="K39" s="118"/>
      <c r="L39" s="99"/>
      <c r="M39" s="99"/>
    </row>
    <row r="40" spans="1:13" s="272" customFormat="1" ht="12.75">
      <c r="A40" s="118"/>
      <c r="B40" s="99"/>
      <c r="C40" s="99"/>
      <c r="D40" s="118"/>
      <c r="E40" s="99"/>
      <c r="F40" s="99"/>
      <c r="H40" s="118"/>
      <c r="I40" s="99"/>
      <c r="J40" s="99"/>
      <c r="K40" s="118"/>
      <c r="L40" s="99"/>
      <c r="M40" s="99"/>
    </row>
    <row r="41" spans="1:13" s="272" customFormat="1" ht="12.75">
      <c r="A41" s="118"/>
      <c r="B41" s="99"/>
      <c r="C41" s="99"/>
      <c r="D41" s="118"/>
      <c r="E41" s="99"/>
      <c r="F41" s="99"/>
      <c r="H41" s="118"/>
      <c r="I41" s="99"/>
      <c r="J41" s="99"/>
      <c r="K41" s="118"/>
      <c r="L41" s="99"/>
      <c r="M41" s="99"/>
    </row>
    <row r="42" spans="1:13" s="272" customFormat="1" ht="12.75">
      <c r="A42" s="118"/>
      <c r="B42" s="99"/>
      <c r="C42" s="99"/>
      <c r="D42" s="118"/>
      <c r="E42" s="99"/>
      <c r="F42" s="99"/>
      <c r="H42" s="118"/>
      <c r="I42" s="99"/>
      <c r="J42" s="99"/>
      <c r="K42" s="118"/>
      <c r="L42" s="99"/>
      <c r="M42" s="99"/>
    </row>
    <row r="43" spans="1:13" s="272" customFormat="1" ht="12.75">
      <c r="A43" s="118"/>
      <c r="B43" s="99"/>
      <c r="C43" s="99"/>
      <c r="D43" s="118"/>
      <c r="E43" s="99"/>
      <c r="F43" s="99"/>
      <c r="H43" s="118"/>
      <c r="I43" s="99"/>
      <c r="J43" s="99"/>
      <c r="K43" s="118"/>
      <c r="L43" s="99"/>
      <c r="M43" s="99"/>
    </row>
    <row r="44" spans="1:13" s="272" customFormat="1" ht="12.75" hidden="1">
      <c r="A44" s="118"/>
      <c r="B44" s="99"/>
      <c r="C44" s="99"/>
      <c r="D44" s="118"/>
      <c r="E44" s="99"/>
      <c r="F44" s="99"/>
      <c r="H44" s="118"/>
      <c r="I44" s="99"/>
      <c r="J44" s="99"/>
      <c r="K44" s="118"/>
      <c r="L44" s="99"/>
      <c r="M44" s="99"/>
    </row>
    <row r="45" spans="1:13" s="272" customFormat="1" ht="12.75" hidden="1">
      <c r="A45" s="118"/>
      <c r="B45" s="99"/>
      <c r="C45" s="99"/>
      <c r="D45" s="118"/>
      <c r="E45" s="99"/>
      <c r="F45" s="99"/>
      <c r="H45" s="118"/>
      <c r="I45" s="99"/>
      <c r="J45" s="99"/>
      <c r="K45" s="118"/>
      <c r="L45" s="99"/>
      <c r="M45" s="99"/>
    </row>
    <row r="46" spans="1:13" s="272" customFormat="1" ht="12.75" hidden="1">
      <c r="A46" s="118"/>
      <c r="B46" s="99"/>
      <c r="C46" s="99"/>
      <c r="D46" s="118"/>
      <c r="E46" s="99"/>
      <c r="F46" s="99"/>
      <c r="H46" s="118"/>
      <c r="I46" s="99"/>
      <c r="J46" s="99"/>
      <c r="K46" s="118"/>
      <c r="L46" s="99"/>
      <c r="M46" s="99"/>
    </row>
    <row r="47" spans="1:13" s="272" customFormat="1" ht="12.75" hidden="1">
      <c r="A47" s="118"/>
      <c r="B47" s="99"/>
      <c r="C47" s="99"/>
      <c r="D47" s="118"/>
      <c r="E47" s="99"/>
      <c r="F47" s="99"/>
      <c r="H47" s="118"/>
      <c r="I47" s="99"/>
      <c r="J47" s="99"/>
      <c r="K47" s="118"/>
      <c r="L47" s="99"/>
      <c r="M47" s="99"/>
    </row>
    <row r="48" spans="1:13" s="272" customFormat="1" ht="12.75">
      <c r="A48" s="118"/>
      <c r="B48" s="99"/>
      <c r="C48" s="99"/>
      <c r="D48" s="118"/>
      <c r="E48" s="99"/>
      <c r="F48" s="99"/>
      <c r="H48" s="118"/>
      <c r="I48" s="99"/>
      <c r="J48" s="99"/>
      <c r="K48" s="118"/>
      <c r="L48" s="99"/>
      <c r="M48" s="99"/>
    </row>
    <row r="49" spans="1:13" s="272" customFormat="1" ht="12.75">
      <c r="A49" s="118"/>
      <c r="B49" s="99"/>
      <c r="C49" s="99"/>
      <c r="D49" s="118"/>
      <c r="E49" s="99"/>
      <c r="F49" s="99"/>
      <c r="H49" s="118"/>
      <c r="I49" s="99"/>
      <c r="J49" s="99"/>
      <c r="K49" s="118"/>
      <c r="L49" s="99"/>
      <c r="M49" s="99"/>
    </row>
    <row r="50" spans="1:13" s="272" customFormat="1" ht="12.75">
      <c r="A50" s="118"/>
      <c r="B50" s="99"/>
      <c r="C50" s="99"/>
      <c r="D50" s="118"/>
      <c r="E50" s="99"/>
      <c r="F50" s="99"/>
      <c r="H50" s="118"/>
      <c r="I50" s="99"/>
      <c r="J50" s="99"/>
      <c r="K50" s="118"/>
      <c r="L50" s="99"/>
      <c r="M50" s="99"/>
    </row>
    <row r="51" spans="1:13" s="272" customFormat="1" ht="12.75">
      <c r="A51" s="118"/>
      <c r="B51" s="99"/>
      <c r="C51" s="99"/>
      <c r="D51" s="118"/>
      <c r="E51" s="99"/>
      <c r="F51" s="99"/>
      <c r="H51" s="118"/>
      <c r="I51" s="99"/>
      <c r="J51" s="99"/>
      <c r="K51" s="118"/>
      <c r="L51" s="99"/>
      <c r="M51" s="99"/>
    </row>
    <row r="52" spans="1:13" s="272" customFormat="1" ht="12.75">
      <c r="A52" s="118"/>
      <c r="B52" s="99"/>
      <c r="C52" s="99"/>
      <c r="D52" s="118"/>
      <c r="E52" s="99"/>
      <c r="F52" s="99"/>
      <c r="H52" s="118"/>
      <c r="I52" s="99"/>
      <c r="J52" s="99"/>
      <c r="K52" s="118"/>
      <c r="L52" s="99"/>
      <c r="M52" s="99"/>
    </row>
    <row r="53" spans="1:13" ht="12.75" hidden="1">
      <c r="A53" s="123"/>
      <c r="B53" s="106"/>
      <c r="C53" s="112"/>
      <c r="D53" s="116"/>
      <c r="E53" s="106"/>
      <c r="F53" s="112"/>
      <c r="G53" s="202"/>
      <c r="H53" s="123"/>
      <c r="I53" s="106"/>
      <c r="J53" s="112"/>
      <c r="K53" s="116"/>
      <c r="L53" s="106"/>
      <c r="M53" s="112"/>
    </row>
    <row r="54" spans="1:13" ht="12.75" hidden="1">
      <c r="A54" s="123"/>
      <c r="B54" s="102"/>
      <c r="C54" s="109"/>
      <c r="D54" s="117"/>
      <c r="E54" s="102"/>
      <c r="F54" s="109"/>
      <c r="H54" s="123"/>
      <c r="I54" s="102"/>
      <c r="J54" s="109"/>
      <c r="K54" s="117"/>
      <c r="L54" s="102"/>
      <c r="M54" s="109"/>
    </row>
    <row r="55" spans="1:13" ht="12.75" hidden="1">
      <c r="A55" s="123"/>
      <c r="B55" s="102"/>
      <c r="C55" s="109"/>
      <c r="D55" s="117"/>
      <c r="E55" s="102"/>
      <c r="F55" s="109"/>
      <c r="H55" s="123"/>
      <c r="I55" s="102"/>
      <c r="J55" s="109"/>
      <c r="K55" s="117"/>
      <c r="L55" s="102"/>
      <c r="M55" s="109"/>
    </row>
    <row r="56" spans="1:13" ht="13.5" hidden="1" thickBot="1">
      <c r="A56" s="126"/>
      <c r="B56" s="110"/>
      <c r="C56" s="111"/>
      <c r="D56" s="120"/>
      <c r="E56" s="110"/>
      <c r="F56" s="111"/>
      <c r="H56" s="126"/>
      <c r="I56" s="110"/>
      <c r="J56" s="111"/>
      <c r="K56" s="120"/>
      <c r="L56" s="110"/>
      <c r="M56" s="111"/>
    </row>
    <row r="57" spans="1:13" ht="12.75">
      <c r="A57" s="118"/>
      <c r="B57" s="99"/>
      <c r="C57" s="99"/>
      <c r="D57" s="118"/>
      <c r="E57" s="99"/>
      <c r="F57" s="99"/>
      <c r="H57" s="118"/>
      <c r="I57" s="99"/>
      <c r="J57" s="99"/>
      <c r="K57" s="118"/>
      <c r="L57" s="99"/>
      <c r="M57" s="99"/>
    </row>
  </sheetData>
  <sheetProtection/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M78"/>
  <sheetViews>
    <sheetView zoomScale="70" zoomScaleNormal="70" zoomScaleSheetLayoutView="90" zoomScalePageLayoutView="0" workbookViewId="0" topLeftCell="A1">
      <selection activeCell="A2" sqref="A1:IV16384"/>
    </sheetView>
  </sheetViews>
  <sheetFormatPr defaultColWidth="10.7109375" defaultRowHeight="12.75"/>
  <cols>
    <col min="1" max="1" width="4.57421875" style="136" customWidth="1"/>
    <col min="2" max="2" width="24.00390625" style="137" customWidth="1"/>
    <col min="3" max="3" width="28.57421875" style="137" customWidth="1"/>
    <col min="4" max="4" width="4.140625" style="136" customWidth="1"/>
    <col min="5" max="5" width="23.57421875" style="137" customWidth="1"/>
    <col min="6" max="6" width="28.57421875" style="137" customWidth="1"/>
    <col min="7" max="7" width="10.7109375" style="137" customWidth="1"/>
    <col min="8" max="8" width="4.57421875" style="136" customWidth="1"/>
    <col min="9" max="9" width="23.140625" style="137" customWidth="1"/>
    <col min="10" max="10" width="28.57421875" style="137" customWidth="1"/>
    <col min="11" max="11" width="4.140625" style="136" customWidth="1"/>
    <col min="12" max="12" width="23.28125" style="137" customWidth="1"/>
    <col min="13" max="13" width="28.57421875" style="137" customWidth="1"/>
    <col min="14" max="16384" width="10.7109375" style="137" customWidth="1"/>
  </cols>
  <sheetData>
    <row r="1" spans="2:10" ht="60.75" customHeight="1">
      <c r="B1" s="273"/>
      <c r="C1" s="273"/>
      <c r="D1" s="273"/>
      <c r="E1" s="273"/>
      <c r="F1" s="273"/>
      <c r="G1" s="273"/>
      <c r="H1" s="273"/>
      <c r="I1" s="273"/>
      <c r="J1" s="273"/>
    </row>
    <row r="2" spans="1:13" ht="33" thickBot="1">
      <c r="A2" s="138"/>
      <c r="B2" s="139"/>
      <c r="C2" s="139"/>
      <c r="D2" s="138"/>
      <c r="E2" s="138"/>
      <c r="F2" s="140"/>
      <c r="H2" s="138"/>
      <c r="I2" s="139"/>
      <c r="J2" s="141"/>
      <c r="K2" s="138"/>
      <c r="L2" s="138"/>
      <c r="M2" s="140"/>
    </row>
    <row r="3" spans="1:13" ht="18" thickBot="1">
      <c r="A3" s="142"/>
      <c r="B3" s="143"/>
      <c r="C3" s="144"/>
      <c r="D3" s="145"/>
      <c r="E3" s="143"/>
      <c r="F3" s="144"/>
      <c r="H3" s="142"/>
      <c r="I3" s="143"/>
      <c r="J3" s="144"/>
      <c r="K3" s="145"/>
      <c r="L3" s="143"/>
      <c r="M3" s="144"/>
    </row>
    <row r="4" spans="1:13" ht="13.5" thickBot="1">
      <c r="A4" s="146"/>
      <c r="B4" s="147"/>
      <c r="C4" s="148"/>
      <c r="D4" s="149"/>
      <c r="E4" s="150"/>
      <c r="F4" s="151"/>
      <c r="H4" s="146"/>
      <c r="I4" s="147"/>
      <c r="J4" s="148"/>
      <c r="K4" s="152"/>
      <c r="L4" s="153"/>
      <c r="M4" s="154"/>
    </row>
    <row r="5" spans="1:13" ht="12.75">
      <c r="A5" s="155"/>
      <c r="B5" s="156"/>
      <c r="C5" s="157"/>
      <c r="D5" s="158"/>
      <c r="E5" s="156"/>
      <c r="F5" s="157"/>
      <c r="H5" s="155"/>
      <c r="I5" s="253"/>
      <c r="J5" s="254"/>
      <c r="K5" s="259"/>
      <c r="L5" s="255"/>
      <c r="M5" s="256"/>
    </row>
    <row r="6" spans="1:13" ht="12.75">
      <c r="A6" s="155"/>
      <c r="B6" s="159"/>
      <c r="C6" s="160"/>
      <c r="D6" s="161"/>
      <c r="E6" s="159"/>
      <c r="F6" s="160"/>
      <c r="H6" s="155"/>
      <c r="I6" s="255"/>
      <c r="J6" s="256"/>
      <c r="K6" s="260"/>
      <c r="L6" s="253"/>
      <c r="M6" s="254"/>
    </row>
    <row r="7" spans="1:13" ht="12.75">
      <c r="A7" s="155"/>
      <c r="B7" s="159"/>
      <c r="C7" s="160"/>
      <c r="D7" s="161"/>
      <c r="E7" s="159"/>
      <c r="F7" s="160"/>
      <c r="H7" s="155"/>
      <c r="I7" s="253"/>
      <c r="J7" s="254"/>
      <c r="K7" s="260"/>
      <c r="L7" s="253"/>
      <c r="M7" s="254"/>
    </row>
    <row r="8" spans="1:13" ht="13.5" thickBot="1">
      <c r="A8" s="155"/>
      <c r="B8" s="159"/>
      <c r="C8" s="160"/>
      <c r="D8" s="161"/>
      <c r="E8" s="159"/>
      <c r="F8" s="160"/>
      <c r="H8" s="155"/>
      <c r="I8" s="253"/>
      <c r="J8" s="254"/>
      <c r="K8" s="260"/>
      <c r="L8" s="253"/>
      <c r="M8" s="254"/>
    </row>
    <row r="9" spans="1:13" ht="13.5" hidden="1" thickBot="1">
      <c r="A9" s="155"/>
      <c r="B9" s="159"/>
      <c r="C9" s="160"/>
      <c r="D9" s="161"/>
      <c r="E9" s="159"/>
      <c r="F9" s="160"/>
      <c r="H9" s="155"/>
      <c r="I9" s="253"/>
      <c r="J9" s="254"/>
      <c r="K9" s="260"/>
      <c r="L9" s="253"/>
      <c r="M9" s="254"/>
    </row>
    <row r="10" spans="1:13" ht="13.5" hidden="1" thickBot="1">
      <c r="A10" s="155"/>
      <c r="B10" s="159"/>
      <c r="C10" s="160"/>
      <c r="D10" s="161"/>
      <c r="E10" s="159"/>
      <c r="F10" s="160"/>
      <c r="H10" s="155"/>
      <c r="I10" s="253"/>
      <c r="J10" s="254"/>
      <c r="K10" s="260"/>
      <c r="L10" s="253"/>
      <c r="M10" s="254"/>
    </row>
    <row r="11" spans="1:13" ht="13.5" hidden="1" thickBot="1">
      <c r="A11" s="155"/>
      <c r="B11" s="159"/>
      <c r="C11" s="160"/>
      <c r="D11" s="161"/>
      <c r="E11" s="159"/>
      <c r="F11" s="160"/>
      <c r="H11" s="155"/>
      <c r="I11" s="253"/>
      <c r="J11" s="254"/>
      <c r="K11" s="260"/>
      <c r="L11" s="253"/>
      <c r="M11" s="254"/>
    </row>
    <row r="12" spans="1:13" ht="13.5" hidden="1" thickBot="1">
      <c r="A12" s="162"/>
      <c r="B12" s="163"/>
      <c r="C12" s="164"/>
      <c r="D12" s="165"/>
      <c r="E12" s="163"/>
      <c r="F12" s="164"/>
      <c r="H12" s="162"/>
      <c r="I12" s="257"/>
      <c r="J12" s="258"/>
      <c r="K12" s="261"/>
      <c r="L12" s="257"/>
      <c r="M12" s="258"/>
    </row>
    <row r="13" spans="1:13" ht="13.5" thickBot="1">
      <c r="A13" s="146"/>
      <c r="B13" s="147"/>
      <c r="C13" s="151"/>
      <c r="D13" s="149"/>
      <c r="E13" s="147"/>
      <c r="F13" s="151"/>
      <c r="H13" s="170"/>
      <c r="I13" s="147"/>
      <c r="J13" s="151"/>
      <c r="K13" s="171"/>
      <c r="L13" s="147"/>
      <c r="M13" s="151"/>
    </row>
    <row r="14" spans="1:13" ht="12.75">
      <c r="A14" s="155"/>
      <c r="B14" s="166"/>
      <c r="C14" s="167"/>
      <c r="D14" s="168"/>
      <c r="E14" s="156"/>
      <c r="F14" s="157"/>
      <c r="H14" s="155"/>
      <c r="I14" s="262"/>
      <c r="J14" s="263"/>
      <c r="K14" s="264"/>
      <c r="L14" s="255"/>
      <c r="M14" s="256"/>
    </row>
    <row r="15" spans="1:13" ht="12.75">
      <c r="A15" s="155"/>
      <c r="B15" s="159"/>
      <c r="C15" s="160"/>
      <c r="D15" s="161"/>
      <c r="E15" s="159"/>
      <c r="F15" s="160"/>
      <c r="H15" s="155"/>
      <c r="I15" s="253"/>
      <c r="J15" s="254"/>
      <c r="K15" s="260"/>
      <c r="L15" s="253"/>
      <c r="M15" s="254"/>
    </row>
    <row r="16" spans="1:13" ht="12.75">
      <c r="A16" s="155"/>
      <c r="B16" s="159"/>
      <c r="C16" s="160"/>
      <c r="D16" s="161"/>
      <c r="E16" s="159"/>
      <c r="F16" s="160"/>
      <c r="H16" s="155"/>
      <c r="I16" s="253"/>
      <c r="J16" s="254"/>
      <c r="K16" s="260"/>
      <c r="L16" s="253"/>
      <c r="M16" s="254"/>
    </row>
    <row r="17" spans="1:13" ht="13.5" thickBot="1">
      <c r="A17" s="155"/>
      <c r="B17" s="159"/>
      <c r="C17" s="160"/>
      <c r="D17" s="161"/>
      <c r="E17" s="159"/>
      <c r="F17" s="160"/>
      <c r="H17" s="169"/>
      <c r="I17" s="253"/>
      <c r="J17" s="254"/>
      <c r="K17" s="260"/>
      <c r="L17" s="253"/>
      <c r="M17" s="254"/>
    </row>
    <row r="18" spans="1:13" ht="13.5" hidden="1" thickBot="1">
      <c r="A18" s="155"/>
      <c r="B18" s="159"/>
      <c r="C18" s="160"/>
      <c r="D18" s="161"/>
      <c r="E18" s="159"/>
      <c r="F18" s="160"/>
      <c r="H18" s="155"/>
      <c r="I18" s="159"/>
      <c r="J18" s="160"/>
      <c r="K18" s="161"/>
      <c r="L18" s="159"/>
      <c r="M18" s="160"/>
    </row>
    <row r="19" spans="1:13" ht="13.5" hidden="1" thickBot="1">
      <c r="A19" s="155"/>
      <c r="B19" s="159"/>
      <c r="C19" s="160"/>
      <c r="D19" s="161"/>
      <c r="E19" s="159"/>
      <c r="F19" s="160"/>
      <c r="H19" s="155"/>
      <c r="I19" s="159"/>
      <c r="J19" s="160"/>
      <c r="K19" s="161"/>
      <c r="L19" s="159"/>
      <c r="M19" s="160"/>
    </row>
    <row r="20" spans="1:13" ht="13.5" hidden="1" thickBot="1">
      <c r="A20" s="155"/>
      <c r="B20" s="159"/>
      <c r="C20" s="160"/>
      <c r="D20" s="161"/>
      <c r="E20" s="159"/>
      <c r="F20" s="160"/>
      <c r="H20" s="155"/>
      <c r="I20" s="159"/>
      <c r="J20" s="160"/>
      <c r="K20" s="161"/>
      <c r="L20" s="159"/>
      <c r="M20" s="160"/>
    </row>
    <row r="21" spans="1:13" ht="13.5" hidden="1" thickBot="1">
      <c r="A21" s="162"/>
      <c r="B21" s="163"/>
      <c r="C21" s="164"/>
      <c r="D21" s="165"/>
      <c r="E21" s="163"/>
      <c r="F21" s="164"/>
      <c r="H21" s="162"/>
      <c r="I21" s="163"/>
      <c r="J21" s="164"/>
      <c r="K21" s="165"/>
      <c r="L21" s="163"/>
      <c r="M21" s="164"/>
    </row>
    <row r="22" spans="1:13" ht="13.5" thickBot="1">
      <c r="A22" s="170"/>
      <c r="B22" s="147"/>
      <c r="C22" s="151"/>
      <c r="D22" s="171"/>
      <c r="E22" s="147"/>
      <c r="F22" s="151"/>
      <c r="H22" s="170"/>
      <c r="I22" s="147"/>
      <c r="J22" s="151"/>
      <c r="K22" s="171"/>
      <c r="L22" s="147"/>
      <c r="M22" s="151"/>
    </row>
    <row r="23" spans="1:13" ht="12.75">
      <c r="A23" s="155"/>
      <c r="B23" s="156"/>
      <c r="C23" s="157"/>
      <c r="D23" s="158"/>
      <c r="E23" s="156"/>
      <c r="F23" s="157"/>
      <c r="H23" s="155"/>
      <c r="I23" s="156"/>
      <c r="J23" s="157"/>
      <c r="K23" s="158"/>
      <c r="L23" s="156"/>
      <c r="M23" s="157"/>
    </row>
    <row r="24" spans="1:13" ht="12.75">
      <c r="A24" s="155"/>
      <c r="B24" s="159"/>
      <c r="C24" s="160"/>
      <c r="D24" s="161"/>
      <c r="E24" s="159"/>
      <c r="F24" s="157"/>
      <c r="H24" s="155"/>
      <c r="I24" s="159"/>
      <c r="J24" s="160"/>
      <c r="K24" s="161"/>
      <c r="L24" s="159"/>
      <c r="M24" s="160"/>
    </row>
    <row r="25" spans="1:13" ht="12.75">
      <c r="A25" s="155"/>
      <c r="B25" s="159"/>
      <c r="C25" s="160"/>
      <c r="D25" s="161"/>
      <c r="E25" s="159"/>
      <c r="F25" s="160"/>
      <c r="H25" s="155"/>
      <c r="I25" s="159"/>
      <c r="J25" s="160"/>
      <c r="K25" s="161"/>
      <c r="L25" s="159"/>
      <c r="M25" s="160"/>
    </row>
    <row r="26" spans="1:13" ht="13.5" thickBot="1">
      <c r="A26" s="155"/>
      <c r="B26" s="159"/>
      <c r="C26" s="160"/>
      <c r="D26" s="161"/>
      <c r="E26" s="159"/>
      <c r="F26" s="160"/>
      <c r="H26" s="155"/>
      <c r="I26" s="159"/>
      <c r="J26" s="160"/>
      <c r="K26" s="161"/>
      <c r="L26" s="159"/>
      <c r="M26" s="160"/>
    </row>
    <row r="27" spans="1:13" ht="13.5" hidden="1" thickBot="1">
      <c r="A27" s="155"/>
      <c r="B27" s="159"/>
      <c r="C27" s="160"/>
      <c r="D27" s="161"/>
      <c r="E27" s="159"/>
      <c r="F27" s="160"/>
      <c r="H27" s="155"/>
      <c r="I27" s="159"/>
      <c r="J27" s="160"/>
      <c r="K27" s="161"/>
      <c r="L27" s="159"/>
      <c r="M27" s="160"/>
    </row>
    <row r="28" spans="1:13" ht="13.5" hidden="1" thickBot="1">
      <c r="A28" s="155"/>
      <c r="B28" s="159"/>
      <c r="C28" s="160"/>
      <c r="D28" s="161"/>
      <c r="E28" s="159"/>
      <c r="F28" s="160"/>
      <c r="H28" s="155"/>
      <c r="I28" s="159"/>
      <c r="J28" s="160"/>
      <c r="K28" s="161"/>
      <c r="L28" s="159"/>
      <c r="M28" s="160"/>
    </row>
    <row r="29" spans="1:13" ht="13.5" hidden="1" thickBot="1">
      <c r="A29" s="155"/>
      <c r="B29" s="159"/>
      <c r="C29" s="160"/>
      <c r="D29" s="161"/>
      <c r="E29" s="159"/>
      <c r="F29" s="160"/>
      <c r="H29" s="155"/>
      <c r="I29" s="159"/>
      <c r="J29" s="160"/>
      <c r="K29" s="161"/>
      <c r="L29" s="159"/>
      <c r="M29" s="160"/>
    </row>
    <row r="30" spans="1:13" ht="13.5" hidden="1" thickBot="1">
      <c r="A30" s="172"/>
      <c r="B30" s="163"/>
      <c r="C30" s="164"/>
      <c r="D30" s="165"/>
      <c r="E30" s="163"/>
      <c r="F30" s="164"/>
      <c r="H30" s="172"/>
      <c r="I30" s="163"/>
      <c r="J30" s="164"/>
      <c r="K30" s="165"/>
      <c r="L30" s="163"/>
      <c r="M30" s="164"/>
    </row>
    <row r="31" spans="1:13" ht="13.5" thickBot="1">
      <c r="A31" s="170"/>
      <c r="B31" s="147"/>
      <c r="C31" s="148"/>
      <c r="D31" s="171"/>
      <c r="E31" s="147"/>
      <c r="F31" s="148"/>
      <c r="H31" s="170"/>
      <c r="I31" s="147"/>
      <c r="J31" s="148"/>
      <c r="K31" s="148"/>
      <c r="L31" s="148"/>
      <c r="M31" s="148"/>
    </row>
    <row r="32" spans="1:13" ht="12.75">
      <c r="A32" s="155"/>
      <c r="B32" s="156"/>
      <c r="C32" s="157"/>
      <c r="D32" s="158"/>
      <c r="E32" s="156"/>
      <c r="F32" s="157"/>
      <c r="H32" s="155"/>
      <c r="I32" s="156"/>
      <c r="J32" s="157"/>
      <c r="K32" s="158"/>
      <c r="L32" s="249"/>
      <c r="M32" s="250"/>
    </row>
    <row r="33" spans="1:13" ht="12.75">
      <c r="A33" s="155"/>
      <c r="B33" s="159"/>
      <c r="C33" s="160"/>
      <c r="D33" s="161"/>
      <c r="E33" s="159"/>
      <c r="F33" s="160"/>
      <c r="H33" s="155"/>
      <c r="I33" s="159"/>
      <c r="J33" s="160"/>
      <c r="K33" s="161"/>
      <c r="L33" s="251"/>
      <c r="M33" s="252"/>
    </row>
    <row r="34" spans="1:13" ht="12.75">
      <c r="A34" s="155"/>
      <c r="B34" s="159"/>
      <c r="C34" s="160"/>
      <c r="D34" s="161"/>
      <c r="E34" s="159"/>
      <c r="F34" s="160"/>
      <c r="H34" s="155"/>
      <c r="I34" s="159"/>
      <c r="J34" s="160"/>
      <c r="K34" s="161"/>
      <c r="L34" s="251"/>
      <c r="M34" s="252"/>
    </row>
    <row r="35" spans="1:13" ht="13.5" thickBot="1">
      <c r="A35" s="155"/>
      <c r="B35" s="159"/>
      <c r="C35" s="160"/>
      <c r="D35" s="161"/>
      <c r="E35" s="159"/>
      <c r="F35" s="160"/>
      <c r="H35" s="155"/>
      <c r="I35" s="159"/>
      <c r="J35" s="160"/>
      <c r="K35" s="161"/>
      <c r="L35" s="251"/>
      <c r="M35" s="252"/>
    </row>
    <row r="36" spans="1:13" ht="13.5" hidden="1" thickBot="1">
      <c r="A36" s="155"/>
      <c r="B36" s="159"/>
      <c r="C36" s="160"/>
      <c r="D36" s="161"/>
      <c r="E36" s="159"/>
      <c r="F36" s="160"/>
      <c r="H36" s="155"/>
      <c r="I36" s="159"/>
      <c r="J36" s="160"/>
      <c r="K36" s="161"/>
      <c r="L36" s="251"/>
      <c r="M36" s="252"/>
    </row>
    <row r="37" spans="1:13" ht="13.5" hidden="1" thickBot="1">
      <c r="A37" s="155"/>
      <c r="B37" s="159"/>
      <c r="C37" s="160"/>
      <c r="D37" s="161"/>
      <c r="E37" s="159"/>
      <c r="F37" s="160"/>
      <c r="H37" s="155"/>
      <c r="I37" s="159"/>
      <c r="J37" s="160"/>
      <c r="K37" s="161"/>
      <c r="L37" s="251"/>
      <c r="M37" s="252"/>
    </row>
    <row r="38" spans="1:13" ht="13.5" hidden="1" thickBot="1">
      <c r="A38" s="155"/>
      <c r="B38" s="159"/>
      <c r="C38" s="160"/>
      <c r="D38" s="161"/>
      <c r="E38" s="159"/>
      <c r="F38" s="160"/>
      <c r="H38" s="155"/>
      <c r="I38" s="159"/>
      <c r="J38" s="160"/>
      <c r="K38" s="161"/>
      <c r="L38" s="251"/>
      <c r="M38" s="252"/>
    </row>
    <row r="39" spans="1:13" ht="13.5" hidden="1" thickBot="1">
      <c r="A39" s="162"/>
      <c r="B39" s="163"/>
      <c r="C39" s="164"/>
      <c r="D39" s="165"/>
      <c r="E39" s="163"/>
      <c r="F39" s="164"/>
      <c r="H39" s="162"/>
      <c r="I39" s="163"/>
      <c r="J39" s="164"/>
      <c r="K39" s="165"/>
      <c r="L39" s="163"/>
      <c r="M39" s="164"/>
    </row>
    <row r="40" spans="1:13" ht="13.5" thickBot="1">
      <c r="A40" s="146"/>
      <c r="B40" s="147"/>
      <c r="C40" s="148"/>
      <c r="D40" s="246"/>
      <c r="E40" s="247"/>
      <c r="F40" s="248"/>
      <c r="H40" s="170"/>
      <c r="I40" s="147"/>
      <c r="J40" s="151"/>
      <c r="K40" s="171"/>
      <c r="L40" s="147"/>
      <c r="M40" s="151"/>
    </row>
    <row r="41" spans="1:13" ht="12.75">
      <c r="A41" s="155"/>
      <c r="B41" s="156"/>
      <c r="C41" s="157"/>
      <c r="D41" s="158"/>
      <c r="E41" s="249"/>
      <c r="F41" s="250"/>
      <c r="H41" s="155"/>
      <c r="I41" s="249"/>
      <c r="J41" s="250"/>
      <c r="K41" s="158"/>
      <c r="L41" s="249"/>
      <c r="M41" s="250"/>
    </row>
    <row r="42" spans="1:13" ht="12.75">
      <c r="A42" s="155"/>
      <c r="B42" s="159"/>
      <c r="C42" s="160"/>
      <c r="D42" s="161"/>
      <c r="E42" s="251"/>
      <c r="F42" s="252"/>
      <c r="H42" s="155"/>
      <c r="I42" s="251"/>
      <c r="J42" s="252"/>
      <c r="K42" s="161"/>
      <c r="L42" s="251"/>
      <c r="M42" s="252"/>
    </row>
    <row r="43" spans="1:13" ht="12.75">
      <c r="A43" s="155"/>
      <c r="B43" s="159"/>
      <c r="C43" s="160"/>
      <c r="D43" s="161"/>
      <c r="E43" s="251"/>
      <c r="F43" s="252"/>
      <c r="H43" s="155"/>
      <c r="I43" s="251"/>
      <c r="J43" s="252"/>
      <c r="K43" s="161"/>
      <c r="L43" s="251"/>
      <c r="M43" s="252"/>
    </row>
    <row r="44" spans="1:13" ht="12.75">
      <c r="A44" s="155"/>
      <c r="B44" s="159"/>
      <c r="C44" s="160"/>
      <c r="D44" s="161"/>
      <c r="E44" s="251"/>
      <c r="F44" s="252"/>
      <c r="H44" s="155"/>
      <c r="I44" s="251"/>
      <c r="J44" s="252"/>
      <c r="K44" s="161"/>
      <c r="L44" s="251"/>
      <c r="M44" s="252"/>
    </row>
    <row r="45" spans="1:13" ht="12.75" hidden="1">
      <c r="A45" s="155"/>
      <c r="B45" s="159"/>
      <c r="C45" s="160"/>
      <c r="D45" s="161"/>
      <c r="E45" s="159"/>
      <c r="F45" s="160"/>
      <c r="H45" s="155"/>
      <c r="I45" s="159"/>
      <c r="J45" s="160"/>
      <c r="K45" s="161"/>
      <c r="L45" s="159"/>
      <c r="M45" s="160"/>
    </row>
    <row r="46" spans="1:13" ht="12.75" hidden="1">
      <c r="A46" s="155"/>
      <c r="B46" s="159"/>
      <c r="C46" s="160"/>
      <c r="D46" s="161"/>
      <c r="E46" s="159"/>
      <c r="F46" s="160"/>
      <c r="H46" s="155"/>
      <c r="I46" s="159"/>
      <c r="J46" s="160"/>
      <c r="K46" s="161"/>
      <c r="L46" s="159"/>
      <c r="M46" s="160"/>
    </row>
    <row r="47" spans="1:13" ht="12.75" hidden="1">
      <c r="A47" s="155"/>
      <c r="B47" s="159"/>
      <c r="C47" s="160"/>
      <c r="D47" s="161"/>
      <c r="E47" s="159"/>
      <c r="F47" s="160"/>
      <c r="H47" s="155"/>
      <c r="I47" s="159"/>
      <c r="J47" s="160"/>
      <c r="K47" s="161"/>
      <c r="L47" s="159"/>
      <c r="M47" s="160"/>
    </row>
    <row r="48" spans="1:13" ht="12.75" hidden="1">
      <c r="A48" s="162"/>
      <c r="B48" s="163"/>
      <c r="C48" s="164"/>
      <c r="D48" s="165"/>
      <c r="E48" s="163"/>
      <c r="F48" s="164"/>
      <c r="H48" s="162"/>
      <c r="I48" s="163"/>
      <c r="J48" s="164"/>
      <c r="K48" s="165"/>
      <c r="L48" s="163"/>
      <c r="M48" s="164"/>
    </row>
    <row r="49" spans="1:13" ht="13.5" hidden="1" thickBot="1">
      <c r="A49" s="146"/>
      <c r="B49" s="147"/>
      <c r="C49" s="151"/>
      <c r="D49" s="149"/>
      <c r="E49" s="147"/>
      <c r="F49" s="151"/>
      <c r="H49" s="146"/>
      <c r="I49" s="147"/>
      <c r="J49" s="151"/>
      <c r="K49" s="149"/>
      <c r="L49" s="147"/>
      <c r="M49" s="151"/>
    </row>
    <row r="50" spans="1:13" ht="12.75" hidden="1">
      <c r="A50" s="155"/>
      <c r="B50" s="156"/>
      <c r="C50" s="157"/>
      <c r="D50" s="158"/>
      <c r="E50" s="156"/>
      <c r="F50" s="157"/>
      <c r="H50" s="155"/>
      <c r="I50" s="156"/>
      <c r="J50" s="157"/>
      <c r="K50" s="158"/>
      <c r="L50" s="156"/>
      <c r="M50" s="157"/>
    </row>
    <row r="51" spans="1:13" ht="12.75" hidden="1">
      <c r="A51" s="155"/>
      <c r="B51" s="159"/>
      <c r="C51" s="160"/>
      <c r="D51" s="161"/>
      <c r="E51" s="159"/>
      <c r="F51" s="160"/>
      <c r="H51" s="155"/>
      <c r="I51" s="159"/>
      <c r="J51" s="160"/>
      <c r="K51" s="161"/>
      <c r="L51" s="159"/>
      <c r="M51" s="160"/>
    </row>
    <row r="52" spans="1:13" ht="12.75" hidden="1">
      <c r="A52" s="155"/>
      <c r="B52" s="159"/>
      <c r="C52" s="160"/>
      <c r="D52" s="161"/>
      <c r="E52" s="159"/>
      <c r="F52" s="160"/>
      <c r="H52" s="155"/>
      <c r="I52" s="159"/>
      <c r="J52" s="160"/>
      <c r="K52" s="161"/>
      <c r="L52" s="159"/>
      <c r="M52" s="160"/>
    </row>
    <row r="53" spans="1:13" ht="12.75" hidden="1">
      <c r="A53" s="155"/>
      <c r="B53" s="159"/>
      <c r="C53" s="160"/>
      <c r="D53" s="161"/>
      <c r="E53" s="159"/>
      <c r="F53" s="160"/>
      <c r="H53" s="155"/>
      <c r="I53" s="159"/>
      <c r="J53" s="160"/>
      <c r="K53" s="161"/>
      <c r="L53" s="159"/>
      <c r="M53" s="160"/>
    </row>
    <row r="54" spans="1:13" ht="12.75" hidden="1">
      <c r="A54" s="155"/>
      <c r="B54" s="159"/>
      <c r="C54" s="160"/>
      <c r="D54" s="161"/>
      <c r="E54" s="159"/>
      <c r="F54" s="160"/>
      <c r="H54" s="155"/>
      <c r="I54" s="159"/>
      <c r="J54" s="160"/>
      <c r="K54" s="161"/>
      <c r="L54" s="159"/>
      <c r="M54" s="160"/>
    </row>
    <row r="55" spans="1:13" ht="12.75" hidden="1">
      <c r="A55" s="155"/>
      <c r="B55" s="159"/>
      <c r="C55" s="160"/>
      <c r="D55" s="161"/>
      <c r="E55" s="159"/>
      <c r="F55" s="160"/>
      <c r="H55" s="155"/>
      <c r="I55" s="159"/>
      <c r="J55" s="160"/>
      <c r="K55" s="161"/>
      <c r="L55" s="159"/>
      <c r="M55" s="160"/>
    </row>
    <row r="56" spans="1:13" ht="12.75" hidden="1">
      <c r="A56" s="155"/>
      <c r="B56" s="159"/>
      <c r="C56" s="160"/>
      <c r="D56" s="161"/>
      <c r="E56" s="159"/>
      <c r="F56" s="160"/>
      <c r="H56" s="155"/>
      <c r="I56" s="159"/>
      <c r="J56" s="160"/>
      <c r="K56" s="161"/>
      <c r="L56" s="159"/>
      <c r="M56" s="160"/>
    </row>
    <row r="57" spans="1:13" ht="13.5" hidden="1" thickBot="1">
      <c r="A57" s="173"/>
      <c r="B57" s="174"/>
      <c r="C57" s="175"/>
      <c r="D57" s="176"/>
      <c r="E57" s="174"/>
      <c r="F57" s="175"/>
      <c r="H57" s="173"/>
      <c r="I57" s="174"/>
      <c r="J57" s="175"/>
      <c r="K57" s="176"/>
      <c r="L57" s="174"/>
      <c r="M57" s="175"/>
    </row>
    <row r="58" spans="1:13" ht="12.75">
      <c r="A58" s="168"/>
      <c r="B58" s="166"/>
      <c r="C58" s="166"/>
      <c r="D58" s="168"/>
      <c r="E58" s="166"/>
      <c r="F58" s="166"/>
      <c r="H58" s="168"/>
      <c r="I58" s="166"/>
      <c r="J58" s="166"/>
      <c r="K58" s="168"/>
      <c r="L58" s="166"/>
      <c r="M58" s="166"/>
    </row>
    <row r="78" spans="7:12" ht="12.75">
      <c r="G78" s="168"/>
      <c r="H78" s="166"/>
      <c r="I78" s="166"/>
      <c r="J78" s="168"/>
      <c r="K78" s="166"/>
      <c r="L78" s="166"/>
    </row>
  </sheetData>
  <sheetProtection selectLockedCells="1" selectUnlockedCells="1"/>
  <mergeCells count="1">
    <mergeCell ref="B1:J1"/>
  </mergeCells>
  <printOptions/>
  <pageMargins left="0.3541666666666667" right="0.2361111111111111" top="0.7479166666666667" bottom="0.7479166666666667" header="0.5118055555555555" footer="0.5118055555555555"/>
  <pageSetup fitToHeight="1" fitToWidth="1" horizontalDpi="300" verticalDpi="300" orientation="landscape" paperSize="9" scale="5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403"/>
  <sheetViews>
    <sheetView showGridLines="0"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3.7109375" style="16" customWidth="1"/>
    <col min="4" max="4" width="21.421875" style="0" customWidth="1"/>
    <col min="5" max="6" width="3.7109375" style="0" customWidth="1"/>
    <col min="7" max="7" width="21.421875" style="0" customWidth="1"/>
    <col min="8" max="9" width="3.7109375" style="0" customWidth="1"/>
    <col min="10" max="10" width="21.421875" style="0" customWidth="1"/>
    <col min="11" max="12" width="3.7109375" style="0" customWidth="1"/>
    <col min="13" max="13" width="21.421875" style="0" customWidth="1"/>
    <col min="14" max="14" width="3.7109375" style="0" customWidth="1"/>
    <col min="15" max="15" width="1.7109375" style="0" customWidth="1"/>
  </cols>
  <sheetData>
    <row r="1" spans="1:16" ht="13.5" thickBot="1">
      <c r="A1" s="87"/>
      <c r="B1" s="87"/>
      <c r="C1" s="92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5.5" thickBot="1" thickTop="1">
      <c r="A2" s="1"/>
      <c r="B2" s="66"/>
      <c r="C2" s="68"/>
      <c r="D2" s="67"/>
      <c r="E2" s="4"/>
      <c r="F2" s="1"/>
      <c r="G2" s="17" t="s">
        <v>28</v>
      </c>
      <c r="H2" s="1">
        <f>Base_copie!D$1</f>
        <v>0</v>
      </c>
      <c r="I2" s="1" t="s">
        <v>7</v>
      </c>
      <c r="K2" s="1"/>
      <c r="L2" s="1"/>
      <c r="M2" s="18" t="e">
        <f>#REF!</f>
        <v>#REF!</v>
      </c>
      <c r="N2" s="1"/>
      <c r="P2" s="87"/>
    </row>
    <row r="3" spans="1:16" ht="13.5" thickTop="1">
      <c r="A3" s="1"/>
      <c r="C3" s="4"/>
      <c r="D3" s="1"/>
      <c r="E3" s="1"/>
      <c r="F3" s="1"/>
      <c r="G3" s="1"/>
      <c r="I3" s="69" t="s">
        <v>35</v>
      </c>
      <c r="K3" s="1"/>
      <c r="L3" s="1"/>
      <c r="M3" s="18" t="e">
        <f>#REF!</f>
        <v>#REF!</v>
      </c>
      <c r="N3" s="1"/>
      <c r="P3" s="87"/>
    </row>
    <row r="4" spans="1:16" ht="12.75">
      <c r="A4" s="1"/>
      <c r="B4" s="1"/>
      <c r="C4" s="4"/>
      <c r="D4" s="1"/>
      <c r="E4" s="58" t="s">
        <v>8</v>
      </c>
      <c r="F4" s="1"/>
      <c r="G4" s="1"/>
      <c r="H4" s="19"/>
      <c r="I4" s="1"/>
      <c r="J4" s="1"/>
      <c r="K4" s="1"/>
      <c r="L4" s="1"/>
      <c r="M4" s="1"/>
      <c r="N4" s="1"/>
      <c r="P4" s="87"/>
    </row>
    <row r="5" spans="1:16" ht="11.25" customHeight="1">
      <c r="A5" s="1">
        <v>1</v>
      </c>
      <c r="B5" s="62" t="str">
        <f>IF(INDEX(Tab_temp,MATCH($A5,Col_base_ordre,0),1)=0,"-",INDEX(Tab_temp,MATCH($A5,Col_base_ordre,0),1))</f>
        <v>-</v>
      </c>
      <c r="C5" s="63">
        <f>IF(INDEX(Tab_temp,MATCH($A5,Col_base_ordre,0),8)=0,"-",INDEX(Tab_temp,MATCH($A5,Col_base_ordre,0),8))</f>
      </c>
      <c r="D5" s="59" t="str">
        <f>IF(INDEX(Tab_temp,MATCH($A5,Col_base_ordre,0),2)=0,"-",INDEX(Tab_temp,MATCH($A5,Col_base_ordre,0),2))</f>
        <v>-</v>
      </c>
      <c r="E5" s="20" t="s">
        <v>31</v>
      </c>
      <c r="F5" s="1"/>
      <c r="G5" s="1"/>
      <c r="H5" s="1"/>
      <c r="I5" s="1"/>
      <c r="J5" s="1"/>
      <c r="K5" s="1"/>
      <c r="L5" s="1"/>
      <c r="M5" s="1"/>
      <c r="N5" s="1"/>
      <c r="P5" s="87"/>
    </row>
    <row r="6" spans="1:16" ht="11.25" customHeight="1">
      <c r="A6" s="1">
        <v>9</v>
      </c>
      <c r="B6" s="64" t="str">
        <f>IF(INDEX(Tab_temp,MATCH($A6,Col_base_ordre,0),1)=0,"-",INDEX(Tab_temp,MATCH($A6,Col_base_ordre,0),1))</f>
        <v>-</v>
      </c>
      <c r="C6" s="65">
        <f>IF(INDEX(Tab_temp,MATCH($A6,Col_base_ordre,0),8)=0,"-",INDEX(Tab_temp,MATCH($A6,Col_base_ordre,0),8))</f>
      </c>
      <c r="D6" s="60" t="str">
        <f>IF(INDEX(Tab_temp,MATCH($A6,Col_base_ordre,0),2)=0,"-",INDEX(Tab_temp,MATCH($A6,Col_base_ordre,0),2))</f>
        <v>-</v>
      </c>
      <c r="E6" s="21" t="s">
        <v>31</v>
      </c>
      <c r="F6" s="5"/>
      <c r="G6" s="1"/>
      <c r="H6" s="58" t="s">
        <v>8</v>
      </c>
      <c r="I6" s="1"/>
      <c r="J6" s="1"/>
      <c r="K6" s="1"/>
      <c r="L6" s="1"/>
      <c r="M6" s="1"/>
      <c r="N6" s="1"/>
      <c r="P6" s="87"/>
    </row>
    <row r="7" spans="1:16" ht="11.25" customHeight="1">
      <c r="A7" s="1"/>
      <c r="B7" s="56"/>
      <c r="C7" s="57"/>
      <c r="D7" s="61"/>
      <c r="E7" s="1"/>
      <c r="F7" s="1"/>
      <c r="G7" s="20"/>
      <c r="H7" s="22"/>
      <c r="I7" s="23"/>
      <c r="J7" s="1"/>
      <c r="K7" s="1"/>
      <c r="L7" s="1"/>
      <c r="M7" s="1"/>
      <c r="N7" s="1"/>
      <c r="P7" s="87"/>
    </row>
    <row r="8" spans="1:16" ht="11.25" customHeight="1">
      <c r="A8" s="1"/>
      <c r="B8" s="56"/>
      <c r="C8" s="57"/>
      <c r="D8" s="61"/>
      <c r="E8" s="58" t="s">
        <v>8</v>
      </c>
      <c r="F8" s="1"/>
      <c r="G8" s="21"/>
      <c r="H8" s="24"/>
      <c r="I8" s="5"/>
      <c r="J8" s="1"/>
      <c r="K8" s="1"/>
      <c r="L8" s="1"/>
      <c r="M8" s="1"/>
      <c r="N8" s="1"/>
      <c r="P8" s="87"/>
    </row>
    <row r="9" spans="1:16" ht="11.25" customHeight="1">
      <c r="A9" s="1">
        <v>5</v>
      </c>
      <c r="B9" s="62" t="str">
        <f>IF(INDEX(Tab_temp,MATCH($A9,Col_base_ordre,0),1)=0,"-",INDEX(Tab_temp,MATCH($A9,Col_base_ordre,0),1))</f>
        <v>-</v>
      </c>
      <c r="C9" s="63">
        <f>IF(INDEX(Tab_temp,MATCH($A9,Col_base_ordre,0),8)=0,"-",INDEX(Tab_temp,MATCH($A9,Col_base_ordre,0),8))</f>
      </c>
      <c r="D9" s="59" t="str">
        <f>IF(INDEX(Tab_temp,MATCH($A9,Col_base_ordre,0),2)=0,"-",INDEX(Tab_temp,MATCH($A9,Col_base_ordre,0),2))</f>
        <v>-</v>
      </c>
      <c r="E9" s="20" t="s">
        <v>31</v>
      </c>
      <c r="F9" s="2"/>
      <c r="G9" s="1"/>
      <c r="H9" s="1"/>
      <c r="I9" s="3"/>
      <c r="J9" s="1"/>
      <c r="K9" s="1"/>
      <c r="L9" s="1"/>
      <c r="M9" s="1"/>
      <c r="N9" s="1"/>
      <c r="P9" s="87"/>
    </row>
    <row r="10" spans="1:16" ht="11.25" customHeight="1">
      <c r="A10" s="1">
        <v>13</v>
      </c>
      <c r="B10" s="64" t="str">
        <f>IF(INDEX(Tab_temp,MATCH($A10,Col_base_ordre,0),1)=0,"-",INDEX(Tab_temp,MATCH($A10,Col_base_ordre,0),1))</f>
        <v>-</v>
      </c>
      <c r="C10" s="65">
        <f>IF(INDEX(Tab_temp,MATCH($A10,Col_base_ordre,0),8)=0,"-",INDEX(Tab_temp,MATCH($A10,Col_base_ordre,0),8))</f>
      </c>
      <c r="D10" s="60" t="str">
        <f>IF(INDEX(Tab_temp,MATCH($A10,Col_base_ordre,0),2)=0,"-",INDEX(Tab_temp,MATCH($A10,Col_base_ordre,0),2))</f>
        <v>-</v>
      </c>
      <c r="E10" s="21" t="s">
        <v>31</v>
      </c>
      <c r="F10" s="1"/>
      <c r="G10" s="1"/>
      <c r="H10" s="1"/>
      <c r="I10" s="3"/>
      <c r="J10" s="1"/>
      <c r="K10" s="58" t="s">
        <v>8</v>
      </c>
      <c r="L10" s="1"/>
      <c r="M10" s="1"/>
      <c r="N10" s="1"/>
      <c r="P10" s="87"/>
    </row>
    <row r="11" spans="1:16" ht="11.25" customHeight="1">
      <c r="A11" s="1"/>
      <c r="B11" s="56"/>
      <c r="C11" s="57"/>
      <c r="D11" s="61"/>
      <c r="E11" s="1"/>
      <c r="F11" s="1"/>
      <c r="G11" s="1"/>
      <c r="H11" s="1"/>
      <c r="I11" s="1"/>
      <c r="J11" s="20"/>
      <c r="K11" s="22"/>
      <c r="L11" s="1"/>
      <c r="M11" s="1"/>
      <c r="N11" s="1"/>
      <c r="P11" s="87"/>
    </row>
    <row r="12" spans="1:16" ht="11.25" customHeight="1">
      <c r="A12" s="1"/>
      <c r="B12" s="56"/>
      <c r="C12" s="57"/>
      <c r="D12" s="61"/>
      <c r="E12" s="58" t="s">
        <v>8</v>
      </c>
      <c r="F12" s="1"/>
      <c r="G12" s="1"/>
      <c r="H12" s="1"/>
      <c r="I12" s="1"/>
      <c r="J12" s="21"/>
      <c r="K12" s="24"/>
      <c r="L12" s="5"/>
      <c r="M12" s="1"/>
      <c r="N12" s="1"/>
      <c r="P12" s="87"/>
    </row>
    <row r="13" spans="1:16" ht="11.25" customHeight="1">
      <c r="A13" s="1">
        <v>3</v>
      </c>
      <c r="B13" s="62" t="str">
        <f>IF(INDEX(Tab_temp,MATCH($A13,Col_base_ordre,0),1)=0,"-",INDEX(Tab_temp,MATCH($A13,Col_base_ordre,0),1))</f>
        <v>-</v>
      </c>
      <c r="C13" s="63">
        <f>IF(INDEX(Tab_temp,MATCH($A13,Col_base_ordre,0),8)=0,"-",INDEX(Tab_temp,MATCH($A13,Col_base_ordre,0),8))</f>
      </c>
      <c r="D13" s="59" t="str">
        <f>IF(INDEX(Tab_temp,MATCH($A13,Col_base_ordre,0),2)=0,"-",INDEX(Tab_temp,MATCH($A13,Col_base_ordre,0),2))</f>
        <v>-</v>
      </c>
      <c r="E13" s="20" t="s">
        <v>31</v>
      </c>
      <c r="F13" s="1"/>
      <c r="G13" s="1"/>
      <c r="H13" s="1"/>
      <c r="I13" s="3"/>
      <c r="J13" s="1"/>
      <c r="K13" s="1"/>
      <c r="L13" s="3"/>
      <c r="M13" s="1"/>
      <c r="N13" s="1"/>
      <c r="P13" s="87"/>
    </row>
    <row r="14" spans="1:16" ht="11.25" customHeight="1">
      <c r="A14" s="1">
        <v>11</v>
      </c>
      <c r="B14" s="64" t="str">
        <f>IF(INDEX(Tab_temp,MATCH($A14,Col_base_ordre,0),1)=0,"-",INDEX(Tab_temp,MATCH($A14,Col_base_ordre,0),1))</f>
        <v>-</v>
      </c>
      <c r="C14" s="65">
        <f>IF(INDEX(Tab_temp,MATCH($A14,Col_base_ordre,0),8)=0,"-",INDEX(Tab_temp,MATCH($A14,Col_base_ordre,0),8))</f>
      </c>
      <c r="D14" s="60" t="str">
        <f>IF(INDEX(Tab_temp,MATCH($A14,Col_base_ordre,0),2)=0,"-",INDEX(Tab_temp,MATCH($A14,Col_base_ordre,0),2))</f>
        <v>-</v>
      </c>
      <c r="E14" s="21" t="s">
        <v>31</v>
      </c>
      <c r="F14" s="5"/>
      <c r="G14" s="1"/>
      <c r="H14" s="58" t="s">
        <v>8</v>
      </c>
      <c r="I14" s="3"/>
      <c r="J14" s="1"/>
      <c r="K14" s="1"/>
      <c r="L14" s="3"/>
      <c r="M14" s="1"/>
      <c r="N14" s="1"/>
      <c r="P14" s="87"/>
    </row>
    <row r="15" spans="1:16" ht="11.25" customHeight="1">
      <c r="A15" s="1"/>
      <c r="B15" s="56"/>
      <c r="C15" s="57"/>
      <c r="D15" s="61"/>
      <c r="E15" s="1"/>
      <c r="F15" s="1"/>
      <c r="G15" s="20"/>
      <c r="H15" s="22"/>
      <c r="I15" s="2"/>
      <c r="J15" s="1"/>
      <c r="K15" s="1"/>
      <c r="L15" s="3"/>
      <c r="M15" s="1"/>
      <c r="N15" s="1"/>
      <c r="P15" s="87"/>
    </row>
    <row r="16" spans="1:16" ht="11.25" customHeight="1">
      <c r="A16" s="1"/>
      <c r="B16" s="56"/>
      <c r="C16" s="57"/>
      <c r="D16" s="61"/>
      <c r="E16" s="58" t="s">
        <v>8</v>
      </c>
      <c r="F16" s="1"/>
      <c r="G16" s="21"/>
      <c r="H16" s="24"/>
      <c r="I16" s="1"/>
      <c r="J16" s="1"/>
      <c r="K16" s="1"/>
      <c r="L16" s="3"/>
      <c r="M16" s="1"/>
      <c r="N16" s="1"/>
      <c r="P16" s="87"/>
    </row>
    <row r="17" spans="1:16" ht="11.25" customHeight="1">
      <c r="A17" s="1">
        <v>7</v>
      </c>
      <c r="B17" s="62" t="str">
        <f>IF(INDEX(Tab_temp,MATCH($A17,Col_base_ordre,0),1)=0,"-",INDEX(Tab_temp,MATCH($A17,Col_base_ordre,0),1))</f>
        <v>-</v>
      </c>
      <c r="C17" s="63">
        <f>IF(INDEX(Tab_temp,MATCH($A17,Col_base_ordre,0),8)=0,"-",INDEX(Tab_temp,MATCH($A17,Col_base_ordre,0),8))</f>
      </c>
      <c r="D17" s="59" t="str">
        <f>IF(INDEX(Tab_temp,MATCH($A17,Col_base_ordre,0),2)=0,"-",INDEX(Tab_temp,MATCH($A17,Col_base_ordre,0),2))</f>
        <v>-</v>
      </c>
      <c r="E17" s="20" t="s">
        <v>31</v>
      </c>
      <c r="F17" s="2"/>
      <c r="G17" s="1"/>
      <c r="H17" s="1"/>
      <c r="I17" s="1"/>
      <c r="J17" s="1"/>
      <c r="K17" s="1"/>
      <c r="L17" s="3"/>
      <c r="M17" s="1"/>
      <c r="N17" s="1"/>
      <c r="P17" s="87"/>
    </row>
    <row r="18" spans="1:16" ht="11.25" customHeight="1">
      <c r="A18" s="1">
        <v>15</v>
      </c>
      <c r="B18" s="64" t="str">
        <f>IF(INDEX(Tab_temp,MATCH($A18,Col_base_ordre,0),1)=0,"-",INDEX(Tab_temp,MATCH($A18,Col_base_ordre,0),1))</f>
        <v>-</v>
      </c>
      <c r="C18" s="65">
        <f>IF(INDEX(Tab_temp,MATCH($A18,Col_base_ordre,0),8)=0,"-",INDEX(Tab_temp,MATCH($A18,Col_base_ordre,0),8))</f>
      </c>
      <c r="D18" s="60" t="str">
        <f>IF(INDEX(Tab_temp,MATCH($A18,Col_base_ordre,0),2)=0,"-",INDEX(Tab_temp,MATCH($A18,Col_base_ordre,0),2))</f>
        <v>-</v>
      </c>
      <c r="E18" s="21" t="s">
        <v>31</v>
      </c>
      <c r="F18" s="1"/>
      <c r="G18" s="1"/>
      <c r="H18" s="1"/>
      <c r="I18" s="1"/>
      <c r="J18" s="1"/>
      <c r="K18" s="1"/>
      <c r="L18" s="3"/>
      <c r="M18" s="1" t="s">
        <v>32</v>
      </c>
      <c r="N18" s="58" t="s">
        <v>8</v>
      </c>
      <c r="P18" s="87"/>
    </row>
    <row r="19" spans="1:16" ht="11.25" customHeight="1">
      <c r="A19" s="1"/>
      <c r="B19" s="56"/>
      <c r="C19" s="57"/>
      <c r="D19" s="61"/>
      <c r="E19" s="1"/>
      <c r="F19" s="1"/>
      <c r="G19" s="1"/>
      <c r="H19" s="1"/>
      <c r="I19" s="1"/>
      <c r="J19" s="1"/>
      <c r="K19" s="1"/>
      <c r="L19" s="1"/>
      <c r="M19" s="20"/>
      <c r="N19" s="22"/>
      <c r="P19" s="87"/>
    </row>
    <row r="20" spans="1:16" ht="11.25" customHeight="1">
      <c r="A20" s="1"/>
      <c r="B20" s="56"/>
      <c r="C20" s="57"/>
      <c r="D20" s="61"/>
      <c r="E20" s="58" t="s">
        <v>8</v>
      </c>
      <c r="F20" s="1"/>
      <c r="G20" s="1"/>
      <c r="H20" s="1"/>
      <c r="I20" s="1"/>
      <c r="J20" s="1"/>
      <c r="K20" s="1"/>
      <c r="L20" s="1"/>
      <c r="M20" s="21"/>
      <c r="N20" s="24"/>
      <c r="P20" s="87"/>
    </row>
    <row r="21" spans="1:16" ht="11.25" customHeight="1">
      <c r="A21" s="1">
        <v>2</v>
      </c>
      <c r="B21" s="62" t="str">
        <f>IF(INDEX(Tab_temp,MATCH($A21,Col_base_ordre,0),1)=0,"-",INDEX(Tab_temp,MATCH($A21,Col_base_ordre,0),1))</f>
        <v>-</v>
      </c>
      <c r="C21" s="63">
        <f>IF(INDEX(Tab_temp,MATCH($A21,Col_base_ordre,0),8)=0,"-",INDEX(Tab_temp,MATCH($A21,Col_base_ordre,0),8))</f>
      </c>
      <c r="D21" s="59" t="str">
        <f>IF(INDEX(Tab_temp,MATCH($A21,Col_base_ordre,0),2)=0,"-",INDEX(Tab_temp,MATCH($A21,Col_base_ordre,0),2))</f>
        <v>-</v>
      </c>
      <c r="E21" s="20" t="s">
        <v>31</v>
      </c>
      <c r="F21" s="1"/>
      <c r="G21" s="1"/>
      <c r="H21" s="1"/>
      <c r="I21" s="1"/>
      <c r="J21" s="1"/>
      <c r="K21" s="1"/>
      <c r="L21" s="3"/>
      <c r="M21" s="1"/>
      <c r="N21" s="1"/>
      <c r="P21" s="87"/>
    </row>
    <row r="22" spans="1:16" ht="11.25" customHeight="1">
      <c r="A22" s="1">
        <v>10</v>
      </c>
      <c r="B22" s="64" t="str">
        <f>IF(INDEX(Tab_temp,MATCH($A22,Col_base_ordre,0),1)=0,"-",INDEX(Tab_temp,MATCH($A22,Col_base_ordre,0),1))</f>
        <v>-</v>
      </c>
      <c r="C22" s="65">
        <f>IF(INDEX(Tab_temp,MATCH($A22,Col_base_ordre,0),8)=0,"-",INDEX(Tab_temp,MATCH($A22,Col_base_ordre,0),8))</f>
      </c>
      <c r="D22" s="60" t="str">
        <f>IF(INDEX(Tab_temp,MATCH($A22,Col_base_ordre,0),2)=0,"-",INDEX(Tab_temp,MATCH($A22,Col_base_ordre,0),2))</f>
        <v>-</v>
      </c>
      <c r="E22" s="21" t="s">
        <v>31</v>
      </c>
      <c r="F22" s="5"/>
      <c r="G22" s="1"/>
      <c r="H22" s="58" t="s">
        <v>8</v>
      </c>
      <c r="I22" s="1"/>
      <c r="J22" s="1"/>
      <c r="K22" s="1"/>
      <c r="L22" s="3"/>
      <c r="M22" s="1"/>
      <c r="N22" s="1"/>
      <c r="P22" s="87"/>
    </row>
    <row r="23" spans="1:16" ht="11.25" customHeight="1">
      <c r="A23" s="1"/>
      <c r="B23" s="56"/>
      <c r="C23" s="57"/>
      <c r="D23" s="61"/>
      <c r="E23" s="1"/>
      <c r="F23" s="1"/>
      <c r="G23" s="20"/>
      <c r="H23" s="22"/>
      <c r="I23" s="23"/>
      <c r="J23" s="1"/>
      <c r="K23" s="1"/>
      <c r="L23" s="3"/>
      <c r="M23" s="1"/>
      <c r="N23" s="1"/>
      <c r="P23" s="87"/>
    </row>
    <row r="24" spans="1:16" ht="11.25" customHeight="1">
      <c r="A24" s="1"/>
      <c r="B24" s="56"/>
      <c r="C24" s="57"/>
      <c r="D24" s="61"/>
      <c r="E24" s="58" t="s">
        <v>8</v>
      </c>
      <c r="F24" s="1"/>
      <c r="G24" s="21"/>
      <c r="H24" s="24"/>
      <c r="I24" s="5"/>
      <c r="J24" s="1"/>
      <c r="K24" s="1"/>
      <c r="L24" s="3"/>
      <c r="M24" s="1"/>
      <c r="N24" s="1"/>
      <c r="P24" s="87"/>
    </row>
    <row r="25" spans="1:16" ht="11.25" customHeight="1">
      <c r="A25" s="1">
        <v>6</v>
      </c>
      <c r="B25" s="62" t="str">
        <f>IF(INDEX(Tab_temp,MATCH($A25,Col_base_ordre,0),1)=0,"-",INDEX(Tab_temp,MATCH($A25,Col_base_ordre,0),1))</f>
        <v>-</v>
      </c>
      <c r="C25" s="63">
        <f>IF(INDEX(Tab_temp,MATCH($A25,Col_base_ordre,0),8)=0,"-",INDEX(Tab_temp,MATCH($A25,Col_base_ordre,0),8))</f>
      </c>
      <c r="D25" s="59" t="str">
        <f>IF(INDEX(Tab_temp,MATCH($A25,Col_base_ordre,0),2)=0,"-",INDEX(Tab_temp,MATCH($A25,Col_base_ordre,0),2))</f>
        <v>-</v>
      </c>
      <c r="E25" s="20" t="s">
        <v>31</v>
      </c>
      <c r="F25" s="2"/>
      <c r="G25" s="1"/>
      <c r="H25" s="1"/>
      <c r="I25" s="3"/>
      <c r="J25" s="1"/>
      <c r="K25" s="1"/>
      <c r="L25" s="3"/>
      <c r="M25" s="1"/>
      <c r="N25" s="1"/>
      <c r="P25" s="87"/>
    </row>
    <row r="26" spans="1:16" ht="11.25" customHeight="1">
      <c r="A26" s="1">
        <v>14</v>
      </c>
      <c r="B26" s="64" t="str">
        <f>IF(INDEX(Tab_temp,MATCH($A26,Col_base_ordre,0),1)=0,"-",INDEX(Tab_temp,MATCH($A26,Col_base_ordre,0),1))</f>
        <v>-</v>
      </c>
      <c r="C26" s="65">
        <f>IF(INDEX(Tab_temp,MATCH($A26,Col_base_ordre,0),8)=0,"-",INDEX(Tab_temp,MATCH($A26,Col_base_ordre,0),8))</f>
      </c>
      <c r="D26" s="60" t="str">
        <f>IF(INDEX(Tab_temp,MATCH($A26,Col_base_ordre,0),2)=0,"-",INDEX(Tab_temp,MATCH($A26,Col_base_ordre,0),2))</f>
        <v>-</v>
      </c>
      <c r="E26" s="21" t="s">
        <v>31</v>
      </c>
      <c r="F26" s="1"/>
      <c r="G26" s="1"/>
      <c r="H26" s="1"/>
      <c r="I26" s="3"/>
      <c r="J26" s="1"/>
      <c r="K26" s="58" t="s">
        <v>8</v>
      </c>
      <c r="L26" s="3"/>
      <c r="M26" s="1"/>
      <c r="N26" s="1"/>
      <c r="P26" s="87"/>
    </row>
    <row r="27" spans="1:16" ht="11.25" customHeight="1">
      <c r="A27" s="1"/>
      <c r="B27" s="56"/>
      <c r="C27" s="57"/>
      <c r="D27" s="61"/>
      <c r="E27" s="1"/>
      <c r="F27" s="1"/>
      <c r="G27" s="1"/>
      <c r="H27" s="1"/>
      <c r="I27" s="1"/>
      <c r="J27" s="20"/>
      <c r="K27" s="22"/>
      <c r="L27" s="2"/>
      <c r="M27" s="1"/>
      <c r="N27" s="1"/>
      <c r="P27" s="87"/>
    </row>
    <row r="28" spans="1:16" ht="11.25" customHeight="1">
      <c r="A28" s="1"/>
      <c r="B28" s="56"/>
      <c r="C28" s="57"/>
      <c r="D28" s="61"/>
      <c r="E28" s="58" t="s">
        <v>8</v>
      </c>
      <c r="F28" s="1"/>
      <c r="G28" s="1"/>
      <c r="H28" s="1"/>
      <c r="I28" s="1"/>
      <c r="J28" s="21"/>
      <c r="K28" s="24"/>
      <c r="L28" s="1"/>
      <c r="M28" s="1"/>
      <c r="N28" s="1"/>
      <c r="P28" s="87"/>
    </row>
    <row r="29" spans="1:16" ht="11.25" customHeight="1">
      <c r="A29" s="1">
        <v>4</v>
      </c>
      <c r="B29" s="62" t="str">
        <f>IF(INDEX(Tab_temp,MATCH($A29,Col_base_ordre,0),1)=0,"-",INDEX(Tab_temp,MATCH($A29,Col_base_ordre,0),1))</f>
        <v>-</v>
      </c>
      <c r="C29" s="63">
        <f>IF(INDEX(Tab_temp,MATCH($A29,Col_base_ordre,0),8)=0,"-",INDEX(Tab_temp,MATCH($A29,Col_base_ordre,0),8))</f>
      </c>
      <c r="D29" s="59" t="str">
        <f>IF(INDEX(Tab_temp,MATCH($A29,Col_base_ordre,0),2)=0,"-",INDEX(Tab_temp,MATCH($A29,Col_base_ordre,0),2))</f>
        <v>-</v>
      </c>
      <c r="E29" s="20" t="s">
        <v>31</v>
      </c>
      <c r="F29" s="1"/>
      <c r="G29" s="1"/>
      <c r="H29" s="1"/>
      <c r="I29" s="3"/>
      <c r="J29" s="1"/>
      <c r="K29" s="1"/>
      <c r="L29" s="1"/>
      <c r="M29" s="1"/>
      <c r="N29" s="1"/>
      <c r="P29" s="87"/>
    </row>
    <row r="30" spans="1:16" ht="11.25" customHeight="1">
      <c r="A30" s="1">
        <v>12</v>
      </c>
      <c r="B30" s="64" t="str">
        <f>IF(INDEX(Tab_temp,MATCH($A30,Col_base_ordre,0),1)=0,"-",INDEX(Tab_temp,MATCH($A30,Col_base_ordre,0),1))</f>
        <v>-</v>
      </c>
      <c r="C30" s="65">
        <f>IF(INDEX(Tab_temp,MATCH($A30,Col_base_ordre,0),8)=0,"-",INDEX(Tab_temp,MATCH($A30,Col_base_ordre,0),8))</f>
      </c>
      <c r="D30" s="60" t="str">
        <f>IF(INDEX(Tab_temp,MATCH($A30,Col_base_ordre,0),2)=0,"-",INDEX(Tab_temp,MATCH($A30,Col_base_ordre,0),2))</f>
        <v>-</v>
      </c>
      <c r="E30" s="21" t="s">
        <v>31</v>
      </c>
      <c r="F30" s="5"/>
      <c r="G30" s="1"/>
      <c r="H30" s="58" t="s">
        <v>8</v>
      </c>
      <c r="I30" s="3"/>
      <c r="J30" s="1"/>
      <c r="K30" s="1"/>
      <c r="L30" s="1"/>
      <c r="M30" s="1"/>
      <c r="N30" s="1"/>
      <c r="P30" s="87"/>
    </row>
    <row r="31" spans="1:16" ht="11.25" customHeight="1">
      <c r="A31" s="1"/>
      <c r="B31" s="56"/>
      <c r="C31" s="57"/>
      <c r="D31" s="61"/>
      <c r="E31" s="1"/>
      <c r="F31" s="1"/>
      <c r="G31" s="20"/>
      <c r="H31" s="22"/>
      <c r="I31" s="2"/>
      <c r="J31" s="1"/>
      <c r="K31" s="1"/>
      <c r="L31" s="1"/>
      <c r="M31" s="1"/>
      <c r="N31" s="1"/>
      <c r="P31" s="87"/>
    </row>
    <row r="32" spans="1:16" ht="11.25" customHeight="1">
      <c r="A32" s="1"/>
      <c r="B32" s="56"/>
      <c r="C32" s="57"/>
      <c r="D32" s="61"/>
      <c r="E32" s="58" t="s">
        <v>8</v>
      </c>
      <c r="F32" s="1"/>
      <c r="G32" s="21"/>
      <c r="H32" s="24"/>
      <c r="I32" s="1"/>
      <c r="J32" s="1"/>
      <c r="K32" s="1"/>
      <c r="L32" s="1"/>
      <c r="M32" s="1"/>
      <c r="N32" s="1"/>
      <c r="P32" s="87"/>
    </row>
    <row r="33" spans="1:16" ht="11.25" customHeight="1">
      <c r="A33" s="1">
        <v>8</v>
      </c>
      <c r="B33" s="62" t="str">
        <f>IF(INDEX(Tab_temp,MATCH($A33,Col_base_ordre,0),1)=0,"-",INDEX(Tab_temp,MATCH($A33,Col_base_ordre,0),1))</f>
        <v>-</v>
      </c>
      <c r="C33" s="63">
        <f>IF(INDEX(Tab_temp,MATCH($A33,Col_base_ordre,0),8)=0,"-",INDEX(Tab_temp,MATCH($A33,Col_base_ordre,0),8))</f>
      </c>
      <c r="D33" s="59" t="str">
        <f>IF(INDEX(Tab_temp,MATCH($A33,Col_base_ordre,0),2)=0,"-",INDEX(Tab_temp,MATCH($A33,Col_base_ordre,0),2))</f>
        <v>-</v>
      </c>
      <c r="E33" s="20" t="s">
        <v>31</v>
      </c>
      <c r="F33" s="2"/>
      <c r="G33" s="1"/>
      <c r="H33" s="1"/>
      <c r="I33" s="1"/>
      <c r="J33" s="1"/>
      <c r="K33" s="1"/>
      <c r="L33" s="1"/>
      <c r="M33" s="1"/>
      <c r="N33" s="1"/>
      <c r="P33" s="87"/>
    </row>
    <row r="34" spans="1:16" ht="11.25" customHeight="1">
      <c r="A34" s="1">
        <v>16</v>
      </c>
      <c r="B34" s="64" t="str">
        <f>IF(INDEX(Tab_temp,MATCH($A34,Col_base_ordre,0),1)=0,"-",INDEX(Tab_temp,MATCH($A34,Col_base_ordre,0),1))</f>
        <v>-</v>
      </c>
      <c r="C34" s="65">
        <f>IF(INDEX(Tab_temp,MATCH($A34,Col_base_ordre,0),8)=0,"-",INDEX(Tab_temp,MATCH($A34,Col_base_ordre,0),8))</f>
      </c>
      <c r="D34" s="60" t="str">
        <f>IF(INDEX(Tab_temp,MATCH($A34,Col_base_ordre,0),2)=0,"-",INDEX(Tab_temp,MATCH($A34,Col_base_ordre,0),2))</f>
        <v>-</v>
      </c>
      <c r="E34" s="21" t="s">
        <v>31</v>
      </c>
      <c r="F34" s="1"/>
      <c r="G34" s="1"/>
      <c r="H34" s="1"/>
      <c r="N34" s="1"/>
      <c r="P34" s="87"/>
    </row>
    <row r="35" spans="1:16" ht="11.25" customHeight="1">
      <c r="A35" s="1"/>
      <c r="B35" s="1"/>
      <c r="C35" s="4"/>
      <c r="D35" s="1"/>
      <c r="E35" s="1"/>
      <c r="F35" s="1"/>
      <c r="G35" s="1"/>
      <c r="H35" s="1"/>
      <c r="I35" s="25"/>
      <c r="J35" s="26" t="s">
        <v>10</v>
      </c>
      <c r="K35" s="27"/>
      <c r="L35" s="27"/>
      <c r="M35" s="28"/>
      <c r="N35" s="1"/>
      <c r="P35" s="87"/>
    </row>
    <row r="36" spans="1:16" ht="11.25" customHeight="1">
      <c r="A36" s="1"/>
      <c r="B36" s="1"/>
      <c r="C36" s="4"/>
      <c r="D36" s="1"/>
      <c r="E36" s="1"/>
      <c r="F36" s="1"/>
      <c r="G36" s="1"/>
      <c r="H36" s="1"/>
      <c r="I36" s="29" t="s">
        <v>11</v>
      </c>
      <c r="J36" s="30" t="s">
        <v>0</v>
      </c>
      <c r="K36" s="31" t="s">
        <v>1</v>
      </c>
      <c r="L36" s="27"/>
      <c r="M36" s="28"/>
      <c r="N36" s="1"/>
      <c r="P36" s="87"/>
    </row>
    <row r="37" spans="1:16" ht="11.25" customHeight="1">
      <c r="A37" s="1"/>
      <c r="B37" s="1"/>
      <c r="C37" s="4"/>
      <c r="H37" s="1"/>
      <c r="I37" s="32">
        <v>1</v>
      </c>
      <c r="J37" s="33"/>
      <c r="K37" s="34"/>
      <c r="L37" s="23"/>
      <c r="M37" s="35"/>
      <c r="N37" s="1"/>
      <c r="P37" s="87"/>
    </row>
    <row r="38" spans="1:16" ht="11.25" customHeight="1">
      <c r="A38" s="1"/>
      <c r="B38" s="192"/>
      <c r="C38" s="4"/>
      <c r="D38" s="36" t="s">
        <v>12</v>
      </c>
      <c r="E38" s="27"/>
      <c r="F38" s="27"/>
      <c r="G38" s="37"/>
      <c r="H38" s="1"/>
      <c r="I38" s="38">
        <v>2</v>
      </c>
      <c r="J38" s="39"/>
      <c r="K38" s="40"/>
      <c r="L38" s="41"/>
      <c r="M38" s="42"/>
      <c r="N38" s="1"/>
      <c r="P38" s="87"/>
    </row>
    <row r="39" spans="1:16" ht="11.25" customHeight="1">
      <c r="A39" s="1"/>
      <c r="B39" s="192"/>
      <c r="C39" s="4"/>
      <c r="D39" s="31" t="s">
        <v>13</v>
      </c>
      <c r="E39" s="43"/>
      <c r="F39" s="44" t="s">
        <v>14</v>
      </c>
      <c r="G39" s="43"/>
      <c r="H39" s="1"/>
      <c r="I39" s="38">
        <v>3</v>
      </c>
      <c r="J39" s="39"/>
      <c r="K39" s="40"/>
      <c r="L39" s="41"/>
      <c r="M39" s="42"/>
      <c r="N39" s="1"/>
      <c r="P39" s="87"/>
    </row>
    <row r="40" spans="1:16" ht="11.25" customHeight="1">
      <c r="A40" s="1"/>
      <c r="B40" s="192"/>
      <c r="C40" s="4"/>
      <c r="D40" s="40"/>
      <c r="E40" s="42"/>
      <c r="F40" s="41"/>
      <c r="G40" s="42"/>
      <c r="H40" s="1"/>
      <c r="I40" s="38">
        <v>4</v>
      </c>
      <c r="J40" s="39"/>
      <c r="K40" s="40"/>
      <c r="L40" s="41"/>
      <c r="M40" s="42"/>
      <c r="N40" s="1"/>
      <c r="P40" s="87"/>
    </row>
    <row r="41" spans="1:16" ht="11.25" customHeight="1">
      <c r="A41" s="1"/>
      <c r="B41" s="192"/>
      <c r="C41" s="4"/>
      <c r="D41" s="40"/>
      <c r="E41" s="42"/>
      <c r="F41" s="41"/>
      <c r="G41" s="42"/>
      <c r="H41" s="1"/>
      <c r="I41" s="38">
        <v>5</v>
      </c>
      <c r="J41" s="39"/>
      <c r="K41" s="40"/>
      <c r="L41" s="41"/>
      <c r="M41" s="42"/>
      <c r="N41" s="1"/>
      <c r="P41" s="87"/>
    </row>
    <row r="42" spans="1:16" ht="11.25" customHeight="1">
      <c r="A42" s="1"/>
      <c r="B42" s="192"/>
      <c r="C42" s="4"/>
      <c r="D42" s="40"/>
      <c r="E42" s="42"/>
      <c r="F42" s="41"/>
      <c r="G42" s="42"/>
      <c r="H42" s="1"/>
      <c r="I42" s="38">
        <v>6</v>
      </c>
      <c r="J42" s="39"/>
      <c r="K42" s="40"/>
      <c r="L42" s="41"/>
      <c r="M42" s="42"/>
      <c r="N42" s="1"/>
      <c r="P42" s="87"/>
    </row>
    <row r="43" spans="1:16" ht="11.25" customHeight="1">
      <c r="A43" s="1"/>
      <c r="B43" s="192"/>
      <c r="C43" s="4"/>
      <c r="D43" s="40"/>
      <c r="E43" s="42"/>
      <c r="F43" s="41"/>
      <c r="G43" s="42"/>
      <c r="H43" s="1"/>
      <c r="I43" s="38">
        <v>7</v>
      </c>
      <c r="J43" s="39"/>
      <c r="K43" s="40"/>
      <c r="L43" s="41"/>
      <c r="M43" s="42"/>
      <c r="N43" s="1"/>
      <c r="P43" s="87"/>
    </row>
    <row r="44" spans="4:16" ht="11.25" customHeight="1">
      <c r="D44" s="45"/>
      <c r="E44" s="46"/>
      <c r="F44" s="47"/>
      <c r="G44" s="46"/>
      <c r="I44" s="48">
        <v>8</v>
      </c>
      <c r="J44" s="21"/>
      <c r="K44" s="45"/>
      <c r="L44" s="47"/>
      <c r="M44" s="46"/>
      <c r="P44" s="87"/>
    </row>
    <row r="45" spans="1:16" ht="11.25" customHeight="1">
      <c r="A45" s="87"/>
      <c r="B45" s="87"/>
      <c r="C45" s="92"/>
      <c r="D45" s="93"/>
      <c r="E45" s="93"/>
      <c r="F45" s="93"/>
      <c r="G45" s="93"/>
      <c r="H45" s="87"/>
      <c r="I45" s="94"/>
      <c r="J45" s="93"/>
      <c r="K45" s="93"/>
      <c r="L45" s="93"/>
      <c r="M45" s="93"/>
      <c r="N45" s="87"/>
      <c r="O45" s="87"/>
      <c r="P45" s="87"/>
    </row>
    <row r="46" s="70" customFormat="1" ht="13.5" thickBot="1">
      <c r="C46" s="71"/>
    </row>
    <row r="47" spans="1:16" ht="13.5" thickBot="1">
      <c r="A47" s="88"/>
      <c r="B47" s="88"/>
      <c r="C47" s="91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25.5" thickBot="1" thickTop="1">
      <c r="A48" s="1"/>
      <c r="B48" s="66"/>
      <c r="C48" s="68">
        <f>C$2</f>
        <v>0</v>
      </c>
      <c r="D48" s="67"/>
      <c r="E48" s="4"/>
      <c r="F48" s="1"/>
      <c r="G48" s="17" t="str">
        <f>G$2</f>
        <v>-</v>
      </c>
      <c r="H48" s="1">
        <f>Base_copie!D$1</f>
        <v>0</v>
      </c>
      <c r="I48" s="1" t="s">
        <v>7</v>
      </c>
      <c r="K48" s="1"/>
      <c r="L48" s="1"/>
      <c r="M48" s="18" t="e">
        <f>#REF!</f>
        <v>#REF!</v>
      </c>
      <c r="N48" s="1"/>
      <c r="P48" s="88"/>
    </row>
    <row r="49" spans="1:16" ht="13.5" thickTop="1">
      <c r="A49" s="1"/>
      <c r="C49" s="4"/>
      <c r="D49" s="1"/>
      <c r="E49" s="1"/>
      <c r="F49" s="1"/>
      <c r="G49" s="1"/>
      <c r="I49" s="69" t="s">
        <v>36</v>
      </c>
      <c r="K49" s="1"/>
      <c r="L49" s="1"/>
      <c r="M49" s="18" t="e">
        <f>#REF!</f>
        <v>#REF!</v>
      </c>
      <c r="N49" s="1"/>
      <c r="P49" s="88"/>
    </row>
    <row r="50" spans="1:16" ht="12.75">
      <c r="A50" s="1"/>
      <c r="B50" s="1"/>
      <c r="C50" s="4"/>
      <c r="D50" s="1"/>
      <c r="E50" s="58" t="s">
        <v>8</v>
      </c>
      <c r="F50" s="1"/>
      <c r="G50" s="1"/>
      <c r="H50" s="19"/>
      <c r="I50" s="1"/>
      <c r="J50" s="1"/>
      <c r="K50" s="1"/>
      <c r="L50" s="1"/>
      <c r="M50" s="1"/>
      <c r="N50" s="1"/>
      <c r="P50" s="88"/>
    </row>
    <row r="51" spans="1:16" ht="12.75">
      <c r="A51" s="1">
        <v>1</v>
      </c>
      <c r="B51" s="62" t="str">
        <f>IF(INDEX(Tab_temp,MATCH($A51,Col_base_ordre,0),1)=0,"-",INDEX(Tab_temp,MATCH($A51,Col_base_ordre,0),1))</f>
        <v>-</v>
      </c>
      <c r="C51" s="63">
        <f>IF(INDEX(Tab_temp,MATCH($A51,Col_base_ordre,0),8)=0,"-",INDEX(Tab_temp,MATCH($A51,Col_base_ordre,0),8))</f>
      </c>
      <c r="D51" s="59" t="str">
        <f>IF(INDEX(Tab_temp,MATCH($A51,Col_base_ordre,0),2)=0,"-",INDEX(Tab_temp,MATCH($A51,Col_base_ordre,0),2))</f>
        <v>-</v>
      </c>
      <c r="E51" s="20" t="s">
        <v>31</v>
      </c>
      <c r="F51" s="1"/>
      <c r="G51" s="1"/>
      <c r="H51" s="1"/>
      <c r="I51" s="1"/>
      <c r="J51" s="1"/>
      <c r="K51" s="1"/>
      <c r="L51" s="1"/>
      <c r="M51" s="1"/>
      <c r="N51" s="1"/>
      <c r="P51" s="88"/>
    </row>
    <row r="52" spans="1:16" ht="12.75">
      <c r="A52" s="1">
        <v>17</v>
      </c>
      <c r="B52" s="64" t="str">
        <f>IF(INDEX(Tab_temp,MATCH($A52,Col_base_ordre,0),1)=0,"-",INDEX(Tab_temp,MATCH($A52,Col_base_ordre,0),1))</f>
        <v>-</v>
      </c>
      <c r="C52" s="65">
        <f>IF(INDEX(Tab_temp,MATCH($A52,Col_base_ordre,0),8)=0,"-",INDEX(Tab_temp,MATCH($A52,Col_base_ordre,0),8))</f>
      </c>
      <c r="D52" s="60" t="str">
        <f>IF(INDEX(Tab_temp,MATCH($A52,Col_base_ordre,0),2)=0,"-",INDEX(Tab_temp,MATCH($A52,Col_base_ordre,0),2))</f>
        <v>-</v>
      </c>
      <c r="E52" s="21" t="s">
        <v>31</v>
      </c>
      <c r="F52" s="5"/>
      <c r="G52" s="1"/>
      <c r="H52" s="58" t="s">
        <v>8</v>
      </c>
      <c r="I52" s="1"/>
      <c r="J52" s="1"/>
      <c r="K52" s="1"/>
      <c r="L52" s="1"/>
      <c r="M52" s="1"/>
      <c r="N52" s="1"/>
      <c r="P52" s="88"/>
    </row>
    <row r="53" spans="1:16" ht="12.75">
      <c r="A53" s="1"/>
      <c r="B53" s="56"/>
      <c r="C53" s="57"/>
      <c r="D53" s="61"/>
      <c r="E53" s="1"/>
      <c r="F53" s="1"/>
      <c r="G53" s="20"/>
      <c r="H53" s="22"/>
      <c r="I53" s="23"/>
      <c r="J53" s="1"/>
      <c r="K53" s="1"/>
      <c r="L53" s="1"/>
      <c r="M53" s="1"/>
      <c r="N53" s="1"/>
      <c r="P53" s="88"/>
    </row>
    <row r="54" spans="1:16" ht="12.75">
      <c r="A54" s="1"/>
      <c r="B54" s="56"/>
      <c r="C54" s="57"/>
      <c r="D54" s="61"/>
      <c r="E54" s="58" t="s">
        <v>8</v>
      </c>
      <c r="F54" s="1"/>
      <c r="G54" s="21"/>
      <c r="H54" s="24"/>
      <c r="I54" s="5"/>
      <c r="J54" s="1"/>
      <c r="K54" s="1"/>
      <c r="L54" s="1"/>
      <c r="M54" s="1"/>
      <c r="N54" s="1"/>
      <c r="P54" s="88"/>
    </row>
    <row r="55" spans="1:16" ht="12.75">
      <c r="A55" s="1">
        <v>9</v>
      </c>
      <c r="B55" s="62" t="str">
        <f>IF(INDEX(Tab_temp,MATCH($A55,Col_base_ordre,0),1)=0,"-",INDEX(Tab_temp,MATCH($A55,Col_base_ordre,0),1))</f>
        <v>-</v>
      </c>
      <c r="C55" s="63">
        <f>IF(INDEX(Tab_temp,MATCH($A55,Col_base_ordre,0),8)=0,"-",INDEX(Tab_temp,MATCH($A55,Col_base_ordre,0),8))</f>
      </c>
      <c r="D55" s="59" t="str">
        <f>IF(INDEX(Tab_temp,MATCH($A55,Col_base_ordre,0),2)=0,"-",INDEX(Tab_temp,MATCH($A55,Col_base_ordre,0),2))</f>
        <v>-</v>
      </c>
      <c r="E55" s="20" t="s">
        <v>31</v>
      </c>
      <c r="F55" s="2"/>
      <c r="G55" s="1"/>
      <c r="H55" s="1"/>
      <c r="I55" s="3"/>
      <c r="J55" s="1"/>
      <c r="K55" s="1"/>
      <c r="L55" s="1"/>
      <c r="M55" s="1"/>
      <c r="N55" s="1"/>
      <c r="P55" s="88"/>
    </row>
    <row r="56" spans="1:16" ht="12.75">
      <c r="A56" s="1">
        <v>25</v>
      </c>
      <c r="B56" s="64" t="str">
        <f>IF(INDEX(Tab_temp,MATCH($A56,Col_base_ordre,0),1)=0,"-",INDEX(Tab_temp,MATCH($A56,Col_base_ordre,0),1))</f>
        <v>-</v>
      </c>
      <c r="C56" s="65">
        <f>IF(INDEX(Tab_temp,MATCH($A56,Col_base_ordre,0),8)=0,"-",INDEX(Tab_temp,MATCH($A56,Col_base_ordre,0),8))</f>
      </c>
      <c r="D56" s="60" t="str">
        <f>IF(INDEX(Tab_temp,MATCH($A56,Col_base_ordre,0),2)=0,"-",INDEX(Tab_temp,MATCH($A56,Col_base_ordre,0),2))</f>
        <v>-</v>
      </c>
      <c r="E56" s="21" t="s">
        <v>31</v>
      </c>
      <c r="F56" s="1"/>
      <c r="G56" s="1"/>
      <c r="H56" s="1"/>
      <c r="I56" s="3"/>
      <c r="J56" s="1"/>
      <c r="K56" s="58" t="s">
        <v>8</v>
      </c>
      <c r="L56" s="1"/>
      <c r="M56" s="1"/>
      <c r="N56" s="1"/>
      <c r="P56" s="88"/>
    </row>
    <row r="57" spans="1:16" ht="12.75">
      <c r="A57" s="1"/>
      <c r="B57" s="56"/>
      <c r="C57" s="57"/>
      <c r="D57" s="61"/>
      <c r="E57" s="1"/>
      <c r="F57" s="1"/>
      <c r="G57" s="1"/>
      <c r="H57" s="1"/>
      <c r="I57" s="1"/>
      <c r="J57" s="20"/>
      <c r="K57" s="22"/>
      <c r="L57" s="1"/>
      <c r="M57" s="1"/>
      <c r="N57" s="1"/>
      <c r="P57" s="88"/>
    </row>
    <row r="58" spans="1:16" ht="12.75">
      <c r="A58" s="1"/>
      <c r="B58" s="56"/>
      <c r="C58" s="57"/>
      <c r="D58" s="61"/>
      <c r="E58" s="58" t="s">
        <v>8</v>
      </c>
      <c r="F58" s="1"/>
      <c r="G58" s="1"/>
      <c r="H58" s="1"/>
      <c r="I58" s="1"/>
      <c r="J58" s="21"/>
      <c r="K58" s="24"/>
      <c r="L58" s="5"/>
      <c r="M58" s="1"/>
      <c r="N58" s="1"/>
      <c r="P58" s="88"/>
    </row>
    <row r="59" spans="1:16" ht="12.75">
      <c r="A59" s="1">
        <v>5</v>
      </c>
      <c r="B59" s="62" t="str">
        <f>IF(INDEX(Tab_temp,MATCH($A59,Col_base_ordre,0),1)=0,"-",INDEX(Tab_temp,MATCH($A59,Col_base_ordre,0),1))</f>
        <v>-</v>
      </c>
      <c r="C59" s="63">
        <f>IF(INDEX(Tab_temp,MATCH($A59,Col_base_ordre,0),8)=0,"-",INDEX(Tab_temp,MATCH($A59,Col_base_ordre,0),8))</f>
      </c>
      <c r="D59" s="59" t="str">
        <f>IF(INDEX(Tab_temp,MATCH($A59,Col_base_ordre,0),2)=0,"-",INDEX(Tab_temp,MATCH($A59,Col_base_ordre,0),2))</f>
        <v>-</v>
      </c>
      <c r="E59" s="20" t="s">
        <v>31</v>
      </c>
      <c r="F59" s="1"/>
      <c r="G59" s="1"/>
      <c r="H59" s="1"/>
      <c r="I59" s="3"/>
      <c r="J59" s="1"/>
      <c r="K59" s="1"/>
      <c r="L59" s="3"/>
      <c r="M59" s="1"/>
      <c r="N59" s="1"/>
      <c r="P59" s="88"/>
    </row>
    <row r="60" spans="1:16" ht="12.75">
      <c r="A60" s="1">
        <v>21</v>
      </c>
      <c r="B60" s="64" t="str">
        <f>IF(INDEX(Tab_temp,MATCH($A60,Col_base_ordre,0),1)=0,"-",INDEX(Tab_temp,MATCH($A60,Col_base_ordre,0),1))</f>
        <v>-</v>
      </c>
      <c r="C60" s="65">
        <f>IF(INDEX(Tab_temp,MATCH($A60,Col_base_ordre,0),8)=0,"-",INDEX(Tab_temp,MATCH($A60,Col_base_ordre,0),8))</f>
      </c>
      <c r="D60" s="60" t="str">
        <f>IF(INDEX(Tab_temp,MATCH($A60,Col_base_ordre,0),2)=0,"-",INDEX(Tab_temp,MATCH($A60,Col_base_ordre,0),2))</f>
        <v>-</v>
      </c>
      <c r="E60" s="21" t="s">
        <v>31</v>
      </c>
      <c r="F60" s="5"/>
      <c r="G60" s="1"/>
      <c r="H60" s="58" t="s">
        <v>8</v>
      </c>
      <c r="I60" s="3"/>
      <c r="J60" s="1"/>
      <c r="K60" s="1"/>
      <c r="L60" s="3"/>
      <c r="M60" s="1"/>
      <c r="N60" s="1"/>
      <c r="P60" s="88"/>
    </row>
    <row r="61" spans="1:16" ht="12.75">
      <c r="A61" s="1"/>
      <c r="B61" s="56"/>
      <c r="C61" s="57"/>
      <c r="D61" s="61"/>
      <c r="E61" s="1"/>
      <c r="F61" s="1"/>
      <c r="G61" s="20"/>
      <c r="H61" s="22"/>
      <c r="I61" s="2"/>
      <c r="J61" s="1"/>
      <c r="K61" s="1"/>
      <c r="L61" s="3"/>
      <c r="M61" s="1"/>
      <c r="N61" s="1"/>
      <c r="P61" s="88"/>
    </row>
    <row r="62" spans="1:16" ht="12.75">
      <c r="A62" s="1"/>
      <c r="B62" s="56"/>
      <c r="C62" s="57"/>
      <c r="D62" s="61"/>
      <c r="E62" s="58" t="s">
        <v>8</v>
      </c>
      <c r="F62" s="1"/>
      <c r="G62" s="21"/>
      <c r="H62" s="24"/>
      <c r="I62" s="1"/>
      <c r="J62" s="1"/>
      <c r="K62" s="1"/>
      <c r="L62" s="3"/>
      <c r="M62" s="1"/>
      <c r="N62" s="1"/>
      <c r="P62" s="88"/>
    </row>
    <row r="63" spans="1:16" ht="12.75">
      <c r="A63" s="1">
        <v>13</v>
      </c>
      <c r="B63" s="62" t="str">
        <f>IF(INDEX(Tab_temp,MATCH($A63,Col_base_ordre,0),1)=0,"-",INDEX(Tab_temp,MATCH($A63,Col_base_ordre,0),1))</f>
        <v>-</v>
      </c>
      <c r="C63" s="63">
        <f>IF(INDEX(Tab_temp,MATCH($A63,Col_base_ordre,0),8)=0,"-",INDEX(Tab_temp,MATCH($A63,Col_base_ordre,0),8))</f>
      </c>
      <c r="D63" s="59" t="str">
        <f>IF(INDEX(Tab_temp,MATCH($A63,Col_base_ordre,0),2)=0,"-",INDEX(Tab_temp,MATCH($A63,Col_base_ordre,0),2))</f>
        <v>-</v>
      </c>
      <c r="E63" s="20" t="s">
        <v>31</v>
      </c>
      <c r="F63" s="2"/>
      <c r="G63" s="1"/>
      <c r="H63" s="1"/>
      <c r="I63" s="1"/>
      <c r="J63" s="1"/>
      <c r="K63" s="1"/>
      <c r="L63" s="3"/>
      <c r="M63" s="1"/>
      <c r="N63" s="1"/>
      <c r="P63" s="88"/>
    </row>
    <row r="64" spans="1:16" ht="12.75">
      <c r="A64" s="1">
        <v>29</v>
      </c>
      <c r="B64" s="64" t="str">
        <f>IF(INDEX(Tab_temp,MATCH($A64,Col_base_ordre,0),1)=0,"-",INDEX(Tab_temp,MATCH($A64,Col_base_ordre,0),1))</f>
        <v>-</v>
      </c>
      <c r="C64" s="65">
        <f>IF(INDEX(Tab_temp,MATCH($A64,Col_base_ordre,0),8)=0,"-",INDEX(Tab_temp,MATCH($A64,Col_base_ordre,0),8))</f>
      </c>
      <c r="D64" s="60" t="str">
        <f>IF(INDEX(Tab_temp,MATCH($A64,Col_base_ordre,0),2)=0,"-",INDEX(Tab_temp,MATCH($A64,Col_base_ordre,0),2))</f>
        <v>-</v>
      </c>
      <c r="E64" s="21" t="s">
        <v>31</v>
      </c>
      <c r="F64" s="1"/>
      <c r="G64" s="1"/>
      <c r="H64" s="1"/>
      <c r="I64" s="1"/>
      <c r="J64" s="1"/>
      <c r="K64" s="1"/>
      <c r="L64" s="3"/>
      <c r="M64" s="1" t="s">
        <v>42</v>
      </c>
      <c r="N64" s="58" t="s">
        <v>8</v>
      </c>
      <c r="P64" s="88"/>
    </row>
    <row r="65" spans="1:16" ht="12.75">
      <c r="A65" s="1"/>
      <c r="B65" s="56"/>
      <c r="C65" s="57"/>
      <c r="D65" s="61"/>
      <c r="E65" s="1"/>
      <c r="F65" s="1"/>
      <c r="G65" s="1"/>
      <c r="H65" s="1"/>
      <c r="I65" s="1"/>
      <c r="J65" s="1"/>
      <c r="K65" s="1"/>
      <c r="L65" s="1"/>
      <c r="M65" s="20"/>
      <c r="N65" s="22"/>
      <c r="P65" s="88"/>
    </row>
    <row r="66" spans="1:16" ht="12.75">
      <c r="A66" s="1"/>
      <c r="B66" s="56"/>
      <c r="C66" s="57"/>
      <c r="D66" s="61"/>
      <c r="E66" s="58" t="s">
        <v>8</v>
      </c>
      <c r="F66" s="1"/>
      <c r="G66" s="1"/>
      <c r="H66" s="1"/>
      <c r="I66" s="1"/>
      <c r="J66" s="1"/>
      <c r="K66" s="1"/>
      <c r="L66" s="1"/>
      <c r="M66" s="21"/>
      <c r="N66" s="24"/>
      <c r="P66" s="88"/>
    </row>
    <row r="67" spans="1:16" ht="12.75">
      <c r="A67" s="1">
        <v>3</v>
      </c>
      <c r="B67" s="62" t="str">
        <f>IF(INDEX(Tab_temp,MATCH($A67,Col_base_ordre,0),1)=0,"-",INDEX(Tab_temp,MATCH($A67,Col_base_ordre,0),1))</f>
        <v>-</v>
      </c>
      <c r="C67" s="63">
        <f>IF(INDEX(Tab_temp,MATCH($A67,Col_base_ordre,0),8)=0,"-",INDEX(Tab_temp,MATCH($A67,Col_base_ordre,0),8))</f>
      </c>
      <c r="D67" s="59" t="str">
        <f>IF(INDEX(Tab_temp,MATCH($A67,Col_base_ordre,0),2)=0,"-",INDEX(Tab_temp,MATCH($A67,Col_base_ordre,0),2))</f>
        <v>-</v>
      </c>
      <c r="E67" s="20" t="s">
        <v>31</v>
      </c>
      <c r="F67" s="1"/>
      <c r="G67" s="1"/>
      <c r="H67" s="1"/>
      <c r="I67" s="1"/>
      <c r="J67" s="1"/>
      <c r="K67" s="1"/>
      <c r="L67" s="3"/>
      <c r="M67" s="1"/>
      <c r="N67" s="1"/>
      <c r="P67" s="88"/>
    </row>
    <row r="68" spans="1:16" ht="12.75">
      <c r="A68" s="1">
        <v>19</v>
      </c>
      <c r="B68" s="64" t="str">
        <f>IF(INDEX(Tab_temp,MATCH($A68,Col_base_ordre,0),1)=0,"-",INDEX(Tab_temp,MATCH($A68,Col_base_ordre,0),1))</f>
        <v>-</v>
      </c>
      <c r="C68" s="65">
        <f>IF(INDEX(Tab_temp,MATCH($A68,Col_base_ordre,0),8)=0,"-",INDEX(Tab_temp,MATCH($A68,Col_base_ordre,0),8))</f>
      </c>
      <c r="D68" s="60" t="str">
        <f>IF(INDEX(Tab_temp,MATCH($A68,Col_base_ordre,0),2)=0,"-",INDEX(Tab_temp,MATCH($A68,Col_base_ordre,0),2))</f>
        <v>-</v>
      </c>
      <c r="E68" s="21" t="s">
        <v>31</v>
      </c>
      <c r="F68" s="5"/>
      <c r="G68" s="1"/>
      <c r="H68" s="58" t="s">
        <v>8</v>
      </c>
      <c r="I68" s="1"/>
      <c r="J68" s="1"/>
      <c r="K68" s="1"/>
      <c r="L68" s="3"/>
      <c r="M68" s="1"/>
      <c r="N68" s="1"/>
      <c r="P68" s="88"/>
    </row>
    <row r="69" spans="1:16" ht="12.75">
      <c r="A69" s="1"/>
      <c r="B69" s="56"/>
      <c r="C69" s="57"/>
      <c r="D69" s="61"/>
      <c r="E69" s="1"/>
      <c r="F69" s="1"/>
      <c r="G69" s="20"/>
      <c r="H69" s="22"/>
      <c r="I69" s="23"/>
      <c r="J69" s="1"/>
      <c r="K69" s="1"/>
      <c r="L69" s="3"/>
      <c r="M69" s="1"/>
      <c r="N69" s="1"/>
      <c r="P69" s="88"/>
    </row>
    <row r="70" spans="1:16" ht="12.75">
      <c r="A70" s="1"/>
      <c r="B70" s="56"/>
      <c r="C70" s="57"/>
      <c r="D70" s="61"/>
      <c r="E70" s="58" t="s">
        <v>8</v>
      </c>
      <c r="F70" s="1"/>
      <c r="G70" s="21"/>
      <c r="H70" s="24"/>
      <c r="I70" s="5"/>
      <c r="J70" s="1"/>
      <c r="K70" s="1"/>
      <c r="L70" s="3"/>
      <c r="M70" s="1"/>
      <c r="N70" s="1"/>
      <c r="P70" s="88"/>
    </row>
    <row r="71" spans="1:16" ht="12.75">
      <c r="A71" s="1">
        <v>11</v>
      </c>
      <c r="B71" s="62" t="str">
        <f>IF(INDEX(Tab_temp,MATCH($A71,Col_base_ordre,0),1)=0,"-",INDEX(Tab_temp,MATCH($A71,Col_base_ordre,0),1))</f>
        <v>-</v>
      </c>
      <c r="C71" s="63">
        <f>IF(INDEX(Tab_temp,MATCH($A71,Col_base_ordre,0),8)=0,"-",INDEX(Tab_temp,MATCH($A71,Col_base_ordre,0),8))</f>
      </c>
      <c r="D71" s="59" t="str">
        <f>IF(INDEX(Tab_temp,MATCH($A71,Col_base_ordre,0),2)=0,"-",INDEX(Tab_temp,MATCH($A71,Col_base_ordre,0),2))</f>
        <v>-</v>
      </c>
      <c r="E71" s="20" t="s">
        <v>31</v>
      </c>
      <c r="F71" s="2"/>
      <c r="G71" s="1"/>
      <c r="H71" s="1"/>
      <c r="I71" s="3"/>
      <c r="J71" s="1"/>
      <c r="K71" s="1"/>
      <c r="L71" s="3"/>
      <c r="M71" s="1"/>
      <c r="N71" s="1"/>
      <c r="P71" s="88"/>
    </row>
    <row r="72" spans="1:16" ht="12.75">
      <c r="A72" s="1">
        <v>27</v>
      </c>
      <c r="B72" s="64" t="str">
        <f>IF(INDEX(Tab_temp,MATCH($A72,Col_base_ordre,0),1)=0,"-",INDEX(Tab_temp,MATCH($A72,Col_base_ordre,0),1))</f>
        <v>-</v>
      </c>
      <c r="C72" s="65">
        <f>IF(INDEX(Tab_temp,MATCH($A72,Col_base_ordre,0),8)=0,"-",INDEX(Tab_temp,MATCH($A72,Col_base_ordre,0),8))</f>
      </c>
      <c r="D72" s="60" t="str">
        <f>IF(INDEX(Tab_temp,MATCH($A72,Col_base_ordre,0),2)=0,"-",INDEX(Tab_temp,MATCH($A72,Col_base_ordre,0),2))</f>
        <v>-</v>
      </c>
      <c r="E72" s="21" t="s">
        <v>31</v>
      </c>
      <c r="F72" s="1"/>
      <c r="G72" s="1"/>
      <c r="H72" s="1"/>
      <c r="I72" s="3"/>
      <c r="J72" s="1"/>
      <c r="K72" s="58" t="s">
        <v>8</v>
      </c>
      <c r="L72" s="3"/>
      <c r="M72" s="1"/>
      <c r="N72" s="1"/>
      <c r="P72" s="88"/>
    </row>
    <row r="73" spans="1:16" ht="12.75">
      <c r="A73" s="1"/>
      <c r="B73" s="56"/>
      <c r="C73" s="57"/>
      <c r="D73" s="61"/>
      <c r="E73" s="1"/>
      <c r="F73" s="1"/>
      <c r="G73" s="1"/>
      <c r="H73" s="1"/>
      <c r="I73" s="1"/>
      <c r="J73" s="20"/>
      <c r="K73" s="22"/>
      <c r="L73" s="2"/>
      <c r="M73" s="1"/>
      <c r="N73" s="1"/>
      <c r="P73" s="88"/>
    </row>
    <row r="74" spans="1:16" ht="13.5" thickBot="1">
      <c r="A74" s="1"/>
      <c r="B74" s="56"/>
      <c r="C74" s="57"/>
      <c r="D74" s="61"/>
      <c r="E74" s="58" t="s">
        <v>8</v>
      </c>
      <c r="F74" s="1"/>
      <c r="G74" s="1"/>
      <c r="H74" s="1"/>
      <c r="I74" s="1"/>
      <c r="J74" s="21"/>
      <c r="K74" s="24"/>
      <c r="L74" s="1"/>
      <c r="M74" s="1"/>
      <c r="N74" s="1"/>
      <c r="P74" s="88"/>
    </row>
    <row r="75" spans="1:16" ht="13.5" thickBot="1">
      <c r="A75" s="1">
        <v>7</v>
      </c>
      <c r="B75" s="62" t="str">
        <f>IF(INDEX(Tab_temp,MATCH($A75,Col_base_ordre,0),1)=0,"-",INDEX(Tab_temp,MATCH($A75,Col_base_ordre,0),1))</f>
        <v>-</v>
      </c>
      <c r="C75" s="63">
        <f>IF(INDEX(Tab_temp,MATCH($A75,Col_base_ordre,0),8)=0,"-",INDEX(Tab_temp,MATCH($A75,Col_base_ordre,0),8))</f>
      </c>
      <c r="D75" s="59" t="str">
        <f>IF(INDEX(Tab_temp,MATCH($A75,Col_base_ordre,0),2)=0,"-",INDEX(Tab_temp,MATCH($A75,Col_base_ordre,0),2))</f>
        <v>-</v>
      </c>
      <c r="E75" s="20" t="s">
        <v>31</v>
      </c>
      <c r="F75" s="1"/>
      <c r="G75" s="1"/>
      <c r="H75" s="1"/>
      <c r="I75" s="3"/>
      <c r="J75" s="1"/>
      <c r="K75" s="1"/>
      <c r="L75" s="1"/>
      <c r="M75" s="86" t="s">
        <v>9</v>
      </c>
      <c r="N75" s="1"/>
      <c r="P75" s="88"/>
    </row>
    <row r="76" spans="1:16" ht="12.75" customHeight="1">
      <c r="A76" s="1">
        <v>23</v>
      </c>
      <c r="B76" s="64" t="str">
        <f>IF(INDEX(Tab_temp,MATCH($A76,Col_base_ordre,0),1)=0,"-",INDEX(Tab_temp,MATCH($A76,Col_base_ordre,0),1))</f>
        <v>-</v>
      </c>
      <c r="C76" s="65">
        <f>IF(INDEX(Tab_temp,MATCH($A76,Col_base_ordre,0),8)=0,"-",INDEX(Tab_temp,MATCH($A76,Col_base_ordre,0),8))</f>
      </c>
      <c r="D76" s="60" t="str">
        <f>IF(INDEX(Tab_temp,MATCH($A76,Col_base_ordre,0),2)=0,"-",INDEX(Tab_temp,MATCH($A76,Col_base_ordre,0),2))</f>
        <v>-</v>
      </c>
      <c r="E76" s="21" t="s">
        <v>31</v>
      </c>
      <c r="F76" s="5"/>
      <c r="G76" s="1"/>
      <c r="H76" s="58" t="s">
        <v>8</v>
      </c>
      <c r="I76" s="3"/>
      <c r="J76" s="1"/>
      <c r="K76" s="1"/>
      <c r="L76" s="83"/>
      <c r="M76" s="72" t="s">
        <v>33</v>
      </c>
      <c r="N76" s="73" t="s">
        <v>8</v>
      </c>
      <c r="O76" s="80"/>
      <c r="P76" s="88"/>
    </row>
    <row r="77" spans="1:16" ht="13.5">
      <c r="A77" s="1"/>
      <c r="B77" s="56"/>
      <c r="C77" s="57"/>
      <c r="D77" s="61"/>
      <c r="E77" s="1"/>
      <c r="F77" s="1"/>
      <c r="G77" s="20"/>
      <c r="H77" s="22"/>
      <c r="I77" s="2"/>
      <c r="J77" s="1"/>
      <c r="K77" s="1"/>
      <c r="L77" s="84"/>
      <c r="M77" s="74"/>
      <c r="N77" s="75"/>
      <c r="O77" s="81"/>
      <c r="P77" s="88"/>
    </row>
    <row r="78" spans="1:16" ht="13.5">
      <c r="A78" s="1"/>
      <c r="B78" s="56"/>
      <c r="C78" s="57"/>
      <c r="D78" s="61"/>
      <c r="E78" s="58" t="s">
        <v>8</v>
      </c>
      <c r="F78" s="1"/>
      <c r="G78" s="21"/>
      <c r="H78" s="24"/>
      <c r="I78" s="1"/>
      <c r="J78" s="1"/>
      <c r="K78" s="1"/>
      <c r="L78" s="84"/>
      <c r="M78" s="76"/>
      <c r="N78" s="77"/>
      <c r="O78" s="81"/>
      <c r="P78" s="88"/>
    </row>
    <row r="79" spans="1:16" ht="13.5" thickBot="1">
      <c r="A79" s="1">
        <v>15</v>
      </c>
      <c r="B79" s="62" t="str">
        <f>IF(INDEX(Tab_temp,MATCH($A79,Col_base_ordre,0),1)=0,"-",INDEX(Tab_temp,MATCH($A79,Col_base_ordre,0),1))</f>
        <v>-</v>
      </c>
      <c r="C79" s="63">
        <f>IF(INDEX(Tab_temp,MATCH($A79,Col_base_ordre,0),8)=0,"-",INDEX(Tab_temp,MATCH($A79,Col_base_ordre,0),8))</f>
      </c>
      <c r="D79" s="59" t="str">
        <f>IF(INDEX(Tab_temp,MATCH($A79,Col_base_ordre,0),2)=0,"-",INDEX(Tab_temp,MATCH($A79,Col_base_ordre,0),2))</f>
        <v>-</v>
      </c>
      <c r="E79" s="20" t="s">
        <v>31</v>
      </c>
      <c r="F79" s="2"/>
      <c r="G79" s="1"/>
      <c r="H79" s="1"/>
      <c r="I79" s="1"/>
      <c r="J79" s="1"/>
      <c r="K79" s="1"/>
      <c r="L79" s="85"/>
      <c r="M79" s="78" t="s">
        <v>34</v>
      </c>
      <c r="N79" s="79"/>
      <c r="O79" s="82"/>
      <c r="P79" s="88"/>
    </row>
    <row r="80" spans="1:16" ht="12.75">
      <c r="A80" s="1">
        <v>31</v>
      </c>
      <c r="B80" s="64" t="str">
        <f>IF(INDEX(Tab_temp,MATCH($A80,Col_base_ordre,0),1)=0,"-",INDEX(Tab_temp,MATCH($A80,Col_base_ordre,0),1))</f>
        <v>-</v>
      </c>
      <c r="C80" s="65">
        <f>IF(INDEX(Tab_temp,MATCH($A80,Col_base_ordre,0),8)=0,"-",INDEX(Tab_temp,MATCH($A80,Col_base_ordre,0),8))</f>
      </c>
      <c r="D80" s="60" t="str">
        <f>IF(INDEX(Tab_temp,MATCH($A80,Col_base_ordre,0),2)=0,"-",INDEX(Tab_temp,MATCH($A80,Col_base_ordre,0),2))</f>
        <v>-</v>
      </c>
      <c r="E80" s="21" t="s">
        <v>31</v>
      </c>
      <c r="F80" s="1"/>
      <c r="G80" s="1"/>
      <c r="H80" s="1"/>
      <c r="N80" s="1"/>
      <c r="P80" s="88"/>
    </row>
    <row r="81" spans="1:16" ht="12.75">
      <c r="A81" s="1"/>
      <c r="B81" s="1"/>
      <c r="C81" s="4"/>
      <c r="D81" s="1"/>
      <c r="E81" s="1"/>
      <c r="F81" s="1"/>
      <c r="G81" s="1"/>
      <c r="H81" s="1"/>
      <c r="I81" s="25"/>
      <c r="J81" s="26" t="s">
        <v>10</v>
      </c>
      <c r="K81" s="27"/>
      <c r="L81" s="27"/>
      <c r="M81" s="28"/>
      <c r="N81" s="1"/>
      <c r="P81" s="88"/>
    </row>
    <row r="82" spans="1:16" ht="12.75">
      <c r="A82" s="1"/>
      <c r="B82" s="1"/>
      <c r="C82" s="4"/>
      <c r="D82" s="1"/>
      <c r="E82" s="1"/>
      <c r="F82" s="1"/>
      <c r="G82" s="1"/>
      <c r="H82" s="1"/>
      <c r="I82" s="29" t="s">
        <v>11</v>
      </c>
      <c r="J82" s="30" t="s">
        <v>0</v>
      </c>
      <c r="K82" s="31" t="s">
        <v>1</v>
      </c>
      <c r="L82" s="27"/>
      <c r="M82" s="28"/>
      <c r="N82" s="1"/>
      <c r="P82" s="88"/>
    </row>
    <row r="83" spans="1:16" ht="12.75">
      <c r="A83" s="1"/>
      <c r="B83" s="1"/>
      <c r="C83" s="4"/>
      <c r="H83" s="1"/>
      <c r="I83" s="32">
        <v>1</v>
      </c>
      <c r="J83" s="33"/>
      <c r="K83" s="34"/>
      <c r="L83" s="23"/>
      <c r="M83" s="35"/>
      <c r="N83" s="1"/>
      <c r="P83" s="88"/>
    </row>
    <row r="84" spans="1:16" ht="12.75">
      <c r="A84" s="1"/>
      <c r="B84" s="1"/>
      <c r="C84" s="4"/>
      <c r="D84" s="36" t="s">
        <v>12</v>
      </c>
      <c r="E84" s="27"/>
      <c r="F84" s="27"/>
      <c r="G84" s="37"/>
      <c r="H84" s="1"/>
      <c r="I84" s="38">
        <v>2</v>
      </c>
      <c r="J84" s="39"/>
      <c r="K84" s="40"/>
      <c r="L84" s="41"/>
      <c r="M84" s="42"/>
      <c r="N84" s="1"/>
      <c r="P84" s="88"/>
    </row>
    <row r="85" spans="1:16" ht="12.75">
      <c r="A85" s="1"/>
      <c r="B85" s="1"/>
      <c r="C85" s="4"/>
      <c r="D85" s="31" t="s">
        <v>13</v>
      </c>
      <c r="E85" s="43"/>
      <c r="F85" s="44" t="s">
        <v>14</v>
      </c>
      <c r="G85" s="43"/>
      <c r="H85" s="1"/>
      <c r="I85" s="38">
        <v>3</v>
      </c>
      <c r="J85" s="39"/>
      <c r="K85" s="40"/>
      <c r="L85" s="41"/>
      <c r="M85" s="42"/>
      <c r="N85" s="1"/>
      <c r="P85" s="88"/>
    </row>
    <row r="86" spans="1:16" ht="12.75">
      <c r="A86" s="1"/>
      <c r="B86" s="1"/>
      <c r="C86" s="4"/>
      <c r="D86" s="40"/>
      <c r="E86" s="42"/>
      <c r="F86" s="41"/>
      <c r="G86" s="42"/>
      <c r="H86" s="1"/>
      <c r="I86" s="38">
        <v>4</v>
      </c>
      <c r="J86" s="39"/>
      <c r="K86" s="40"/>
      <c r="L86" s="41"/>
      <c r="M86" s="42"/>
      <c r="N86" s="1"/>
      <c r="P86" s="88"/>
    </row>
    <row r="87" spans="1:16" ht="12.75">
      <c r="A87" s="1"/>
      <c r="B87" s="1"/>
      <c r="C87" s="4"/>
      <c r="D87" s="40"/>
      <c r="E87" s="42"/>
      <c r="F87" s="41"/>
      <c r="G87" s="42"/>
      <c r="H87" s="1"/>
      <c r="I87" s="38">
        <v>5</v>
      </c>
      <c r="J87" s="39"/>
      <c r="K87" s="40"/>
      <c r="L87" s="41"/>
      <c r="M87" s="42"/>
      <c r="N87" s="1"/>
      <c r="P87" s="88"/>
    </row>
    <row r="88" spans="1:16" ht="12.75">
      <c r="A88" s="1"/>
      <c r="B88" s="1"/>
      <c r="C88" s="4"/>
      <c r="D88" s="40"/>
      <c r="E88" s="42"/>
      <c r="F88" s="41"/>
      <c r="G88" s="42"/>
      <c r="H88" s="1"/>
      <c r="I88" s="38">
        <v>6</v>
      </c>
      <c r="J88" s="39"/>
      <c r="K88" s="40"/>
      <c r="L88" s="41"/>
      <c r="M88" s="42"/>
      <c r="N88" s="1"/>
      <c r="P88" s="88"/>
    </row>
    <row r="89" spans="1:16" ht="12.75">
      <c r="A89" s="1"/>
      <c r="B89" s="1"/>
      <c r="C89" s="4"/>
      <c r="D89" s="40"/>
      <c r="E89" s="42"/>
      <c r="F89" s="41"/>
      <c r="G89" s="42"/>
      <c r="H89" s="1"/>
      <c r="I89" s="38">
        <v>7</v>
      </c>
      <c r="J89" s="39"/>
      <c r="K89" s="40"/>
      <c r="L89" s="41"/>
      <c r="M89" s="42"/>
      <c r="N89" s="1"/>
      <c r="P89" s="88"/>
    </row>
    <row r="90" spans="4:16" ht="12.75">
      <c r="D90" s="45"/>
      <c r="E90" s="46"/>
      <c r="F90" s="47"/>
      <c r="G90" s="46"/>
      <c r="I90" s="48">
        <v>8</v>
      </c>
      <c r="J90" s="21"/>
      <c r="K90" s="45"/>
      <c r="L90" s="47"/>
      <c r="M90" s="46"/>
      <c r="P90" s="88"/>
    </row>
    <row r="91" ht="13.5" thickBot="1">
      <c r="P91" s="88"/>
    </row>
    <row r="92" spans="1:16" ht="25.5" thickBot="1" thickTop="1">
      <c r="A92" s="1"/>
      <c r="B92" s="66"/>
      <c r="C92" s="68">
        <f>C48</f>
        <v>0</v>
      </c>
      <c r="D92" s="67"/>
      <c r="E92" s="4"/>
      <c r="F92" s="1"/>
      <c r="G92" s="17" t="str">
        <f>G48</f>
        <v>-</v>
      </c>
      <c r="H92" s="1">
        <f>Base_copie!D$1</f>
        <v>0</v>
      </c>
      <c r="I92" s="1" t="s">
        <v>7</v>
      </c>
      <c r="K92" s="1"/>
      <c r="L92" s="1"/>
      <c r="M92" s="18" t="e">
        <f>#REF!</f>
        <v>#REF!</v>
      </c>
      <c r="N92" s="1"/>
      <c r="P92" s="88"/>
    </row>
    <row r="93" spans="1:16" ht="13.5" thickTop="1">
      <c r="A93" s="1"/>
      <c r="C93" s="4"/>
      <c r="D93" s="1"/>
      <c r="E93" s="1"/>
      <c r="F93" s="1"/>
      <c r="G93" s="1"/>
      <c r="H93" s="1"/>
      <c r="I93" s="69" t="s">
        <v>37</v>
      </c>
      <c r="K93" s="1"/>
      <c r="L93" s="1"/>
      <c r="M93" s="18" t="e">
        <f>#REF!</f>
        <v>#REF!</v>
      </c>
      <c r="N93" s="1"/>
      <c r="P93" s="88"/>
    </row>
    <row r="94" spans="1:16" ht="12.75">
      <c r="A94" s="1"/>
      <c r="B94" s="1"/>
      <c r="C94" s="4"/>
      <c r="D94" s="1"/>
      <c r="E94" s="58" t="s">
        <v>8</v>
      </c>
      <c r="F94" s="1"/>
      <c r="G94" s="1"/>
      <c r="H94" s="19"/>
      <c r="I94" s="1"/>
      <c r="J94" s="1"/>
      <c r="K94" s="1"/>
      <c r="L94" s="1"/>
      <c r="M94" s="1"/>
      <c r="N94" s="1"/>
      <c r="P94" s="88"/>
    </row>
    <row r="95" spans="1:16" ht="12.75">
      <c r="A95" s="1">
        <f>A51+1</f>
        <v>2</v>
      </c>
      <c r="B95" s="62" t="str">
        <f>IF(INDEX(Tab_temp,MATCH($A95,Col_base_ordre,0),1)=0,"-",INDEX(Tab_temp,MATCH($A95,Col_base_ordre,0),1))</f>
        <v>-</v>
      </c>
      <c r="C95" s="63">
        <f>IF(INDEX(Tab_temp,MATCH($A95,Col_base_ordre,0),8)=0,"-",INDEX(Tab_temp,MATCH($A95,Col_base_ordre,0),8))</f>
      </c>
      <c r="D95" s="59" t="str">
        <f>IF(INDEX(Tab_temp,MATCH($A95,Col_base_ordre,0),2)=0,"-",INDEX(Tab_temp,MATCH($A95,Col_base_ordre,0),2))</f>
        <v>-</v>
      </c>
      <c r="E95" s="20" t="s">
        <v>31</v>
      </c>
      <c r="F95" s="1"/>
      <c r="G95" s="1"/>
      <c r="H95" s="1"/>
      <c r="I95" s="1"/>
      <c r="J95" s="1"/>
      <c r="K95" s="1"/>
      <c r="L95" s="1"/>
      <c r="M95" s="1"/>
      <c r="N95" s="1"/>
      <c r="P95" s="88"/>
    </row>
    <row r="96" spans="1:16" ht="12.75">
      <c r="A96" s="1">
        <f>A52+1</f>
        <v>18</v>
      </c>
      <c r="B96" s="64" t="str">
        <f>IF(INDEX(Tab_temp,MATCH($A96,Col_base_ordre,0),1)=0,"-",INDEX(Tab_temp,MATCH($A96,Col_base_ordre,0),1))</f>
        <v>-</v>
      </c>
      <c r="C96" s="65">
        <f>IF(INDEX(Tab_temp,MATCH($A96,Col_base_ordre,0),8)=0,"-",INDEX(Tab_temp,MATCH($A96,Col_base_ordre,0),8))</f>
      </c>
      <c r="D96" s="60" t="str">
        <f>IF(INDEX(Tab_temp,MATCH($A96,Col_base_ordre,0),2)=0,"-",INDEX(Tab_temp,MATCH($A96,Col_base_ordre,0),2))</f>
        <v>-</v>
      </c>
      <c r="E96" s="21" t="s">
        <v>31</v>
      </c>
      <c r="F96" s="5"/>
      <c r="G96" s="1"/>
      <c r="H96" s="58" t="s">
        <v>8</v>
      </c>
      <c r="I96" s="1"/>
      <c r="J96" s="1"/>
      <c r="K96" s="1"/>
      <c r="L96" s="1"/>
      <c r="M96" s="1"/>
      <c r="N96" s="1"/>
      <c r="P96" s="88"/>
    </row>
    <row r="97" spans="1:16" ht="12.75">
      <c r="A97" s="1"/>
      <c r="B97" s="56"/>
      <c r="C97" s="57"/>
      <c r="D97" s="61"/>
      <c r="E97" s="1"/>
      <c r="F97" s="1"/>
      <c r="G97" s="20"/>
      <c r="H97" s="22"/>
      <c r="I97" s="23"/>
      <c r="J97" s="1"/>
      <c r="K97" s="1"/>
      <c r="L97" s="1"/>
      <c r="M97" s="1"/>
      <c r="N97" s="1"/>
      <c r="P97" s="88"/>
    </row>
    <row r="98" spans="1:16" ht="12.75">
      <c r="A98" s="1"/>
      <c r="B98" s="56"/>
      <c r="C98" s="57"/>
      <c r="D98" s="61"/>
      <c r="E98" s="58" t="s">
        <v>8</v>
      </c>
      <c r="F98" s="1"/>
      <c r="G98" s="21"/>
      <c r="H98" s="24"/>
      <c r="I98" s="5"/>
      <c r="J98" s="1"/>
      <c r="K98" s="1"/>
      <c r="L98" s="1"/>
      <c r="M98" s="1"/>
      <c r="N98" s="1"/>
      <c r="P98" s="88"/>
    </row>
    <row r="99" spans="1:16" ht="12.75">
      <c r="A99" s="1">
        <f>A55+1</f>
        <v>10</v>
      </c>
      <c r="B99" s="62" t="str">
        <f>IF(INDEX(Tab_temp,MATCH($A99,Col_base_ordre,0),1)=0,"-",INDEX(Tab_temp,MATCH($A99,Col_base_ordre,0),1))</f>
        <v>-</v>
      </c>
      <c r="C99" s="63">
        <f>IF(INDEX(Tab_temp,MATCH($A99,Col_base_ordre,0),8)=0,"-",INDEX(Tab_temp,MATCH($A99,Col_base_ordre,0),8))</f>
      </c>
      <c r="D99" s="59" t="str">
        <f>IF(INDEX(Tab_temp,MATCH($A99,Col_base_ordre,0),2)=0,"-",INDEX(Tab_temp,MATCH($A99,Col_base_ordre,0),2))</f>
        <v>-</v>
      </c>
      <c r="E99" s="20" t="s">
        <v>31</v>
      </c>
      <c r="F99" s="2"/>
      <c r="G99" s="1"/>
      <c r="H99" s="1"/>
      <c r="I99" s="3"/>
      <c r="J99" s="1"/>
      <c r="K99" s="1"/>
      <c r="L99" s="1"/>
      <c r="M99" s="1"/>
      <c r="N99" s="1"/>
      <c r="P99" s="88"/>
    </row>
    <row r="100" spans="1:16" ht="12.75">
      <c r="A100" s="1">
        <f>A56+1</f>
        <v>26</v>
      </c>
      <c r="B100" s="64" t="str">
        <f>IF(INDEX(Tab_temp,MATCH($A100,Col_base_ordre,0),1)=0,"-",INDEX(Tab_temp,MATCH($A100,Col_base_ordre,0),1))</f>
        <v>-</v>
      </c>
      <c r="C100" s="65">
        <f>IF(INDEX(Tab_temp,MATCH($A100,Col_base_ordre,0),8)=0,"-",INDEX(Tab_temp,MATCH($A100,Col_base_ordre,0),8))</f>
      </c>
      <c r="D100" s="60" t="str">
        <f>IF(INDEX(Tab_temp,MATCH($A100,Col_base_ordre,0),2)=0,"-",INDEX(Tab_temp,MATCH($A100,Col_base_ordre,0),2))</f>
        <v>-</v>
      </c>
      <c r="E100" s="21" t="s">
        <v>31</v>
      </c>
      <c r="F100" s="1"/>
      <c r="G100" s="1"/>
      <c r="H100" s="1"/>
      <c r="I100" s="3"/>
      <c r="J100" s="1"/>
      <c r="K100" s="58" t="s">
        <v>8</v>
      </c>
      <c r="L100" s="1"/>
      <c r="M100" s="1"/>
      <c r="N100" s="1"/>
      <c r="P100" s="88"/>
    </row>
    <row r="101" spans="1:16" ht="12.75">
      <c r="A101" s="1"/>
      <c r="B101" s="56"/>
      <c r="C101" s="57"/>
      <c r="D101" s="61"/>
      <c r="E101" s="1"/>
      <c r="F101" s="1"/>
      <c r="G101" s="1"/>
      <c r="H101" s="1"/>
      <c r="I101" s="1"/>
      <c r="J101" s="20"/>
      <c r="K101" s="22"/>
      <c r="L101" s="1"/>
      <c r="M101" s="1"/>
      <c r="N101" s="1"/>
      <c r="P101" s="88"/>
    </row>
    <row r="102" spans="1:16" ht="12.75">
      <c r="A102" s="1"/>
      <c r="B102" s="56"/>
      <c r="C102" s="57"/>
      <c r="D102" s="61"/>
      <c r="E102" s="58" t="s">
        <v>8</v>
      </c>
      <c r="F102" s="1"/>
      <c r="G102" s="1"/>
      <c r="H102" s="1"/>
      <c r="I102" s="1"/>
      <c r="J102" s="21"/>
      <c r="K102" s="24"/>
      <c r="L102" s="5"/>
      <c r="M102" s="1"/>
      <c r="N102" s="1"/>
      <c r="P102" s="88"/>
    </row>
    <row r="103" spans="1:16" ht="12.75">
      <c r="A103" s="1">
        <f>A59+1</f>
        <v>6</v>
      </c>
      <c r="B103" s="62" t="str">
        <f>IF(INDEX(Tab_temp,MATCH($A103,Col_base_ordre,0),1)=0,"-",INDEX(Tab_temp,MATCH($A103,Col_base_ordre,0),1))</f>
        <v>-</v>
      </c>
      <c r="C103" s="63">
        <f>IF(INDEX(Tab_temp,MATCH($A103,Col_base_ordre,0),8)=0,"-",INDEX(Tab_temp,MATCH($A103,Col_base_ordre,0),8))</f>
      </c>
      <c r="D103" s="59" t="str">
        <f>IF(INDEX(Tab_temp,MATCH($A103,Col_base_ordre,0),2)=0,"-",INDEX(Tab_temp,MATCH($A103,Col_base_ordre,0),2))</f>
        <v>-</v>
      </c>
      <c r="E103" s="20" t="s">
        <v>31</v>
      </c>
      <c r="F103" s="1"/>
      <c r="G103" s="1"/>
      <c r="H103" s="1"/>
      <c r="I103" s="3"/>
      <c r="J103" s="1"/>
      <c r="K103" s="1"/>
      <c r="L103" s="3"/>
      <c r="M103" s="1"/>
      <c r="N103" s="1"/>
      <c r="P103" s="88"/>
    </row>
    <row r="104" spans="1:16" ht="12.75">
      <c r="A104" s="1">
        <f>A60+1</f>
        <v>22</v>
      </c>
      <c r="B104" s="64" t="str">
        <f>IF(INDEX(Tab_temp,MATCH($A104,Col_base_ordre,0),1)=0,"-",INDEX(Tab_temp,MATCH($A104,Col_base_ordre,0),1))</f>
        <v>-</v>
      </c>
      <c r="C104" s="65">
        <f>IF(INDEX(Tab_temp,MATCH($A104,Col_base_ordre,0),8)=0,"-",INDEX(Tab_temp,MATCH($A104,Col_base_ordre,0),8))</f>
      </c>
      <c r="D104" s="60" t="str">
        <f>IF(INDEX(Tab_temp,MATCH($A104,Col_base_ordre,0),2)=0,"-",INDEX(Tab_temp,MATCH($A104,Col_base_ordre,0),2))</f>
        <v>-</v>
      </c>
      <c r="E104" s="21" t="s">
        <v>31</v>
      </c>
      <c r="F104" s="5"/>
      <c r="G104" s="1"/>
      <c r="H104" s="58" t="s">
        <v>8</v>
      </c>
      <c r="I104" s="3"/>
      <c r="J104" s="1"/>
      <c r="K104" s="1"/>
      <c r="L104" s="3"/>
      <c r="M104" s="1"/>
      <c r="N104" s="1"/>
      <c r="P104" s="88"/>
    </row>
    <row r="105" spans="1:16" ht="12.75">
      <c r="A105" s="1"/>
      <c r="B105" s="56"/>
      <c r="C105" s="57"/>
      <c r="D105" s="61"/>
      <c r="E105" s="1"/>
      <c r="F105" s="1"/>
      <c r="G105" s="20"/>
      <c r="H105" s="22"/>
      <c r="I105" s="2"/>
      <c r="J105" s="1"/>
      <c r="K105" s="1"/>
      <c r="L105" s="3"/>
      <c r="M105" s="1"/>
      <c r="N105" s="1"/>
      <c r="P105" s="88"/>
    </row>
    <row r="106" spans="1:16" ht="12.75">
      <c r="A106" s="1"/>
      <c r="B106" s="56"/>
      <c r="C106" s="57"/>
      <c r="D106" s="61"/>
      <c r="E106" s="58" t="s">
        <v>8</v>
      </c>
      <c r="F106" s="1"/>
      <c r="G106" s="21"/>
      <c r="H106" s="24"/>
      <c r="I106" s="1"/>
      <c r="J106" s="1"/>
      <c r="K106" s="1"/>
      <c r="L106" s="3"/>
      <c r="M106" s="1"/>
      <c r="N106" s="1"/>
      <c r="P106" s="88"/>
    </row>
    <row r="107" spans="1:16" ht="12.75">
      <c r="A107" s="1">
        <f>A63+1</f>
        <v>14</v>
      </c>
      <c r="B107" s="62" t="str">
        <f>IF(INDEX(Tab_temp,MATCH($A107,Col_base_ordre,0),1)=0,"-",INDEX(Tab_temp,MATCH($A107,Col_base_ordre,0),1))</f>
        <v>-</v>
      </c>
      <c r="C107" s="63">
        <f>IF(INDEX(Tab_temp,MATCH($A107,Col_base_ordre,0),8)=0,"-",INDEX(Tab_temp,MATCH($A107,Col_base_ordre,0),8))</f>
      </c>
      <c r="D107" s="59" t="str">
        <f>IF(INDEX(Tab_temp,MATCH($A107,Col_base_ordre,0),2)=0,"-",INDEX(Tab_temp,MATCH($A107,Col_base_ordre,0),2))</f>
        <v>-</v>
      </c>
      <c r="E107" s="20" t="s">
        <v>31</v>
      </c>
      <c r="F107" s="2"/>
      <c r="G107" s="1"/>
      <c r="H107" s="1"/>
      <c r="I107" s="1"/>
      <c r="J107" s="1"/>
      <c r="K107" s="1"/>
      <c r="L107" s="3"/>
      <c r="M107" s="1"/>
      <c r="N107" s="1"/>
      <c r="P107" s="88"/>
    </row>
    <row r="108" spans="1:16" ht="12.75">
      <c r="A108" s="1">
        <f>A64+1</f>
        <v>30</v>
      </c>
      <c r="B108" s="64" t="str">
        <f>IF(INDEX(Tab_temp,MATCH($A108,Col_base_ordre,0),1)=0,"-",INDEX(Tab_temp,MATCH($A108,Col_base_ordre,0),1))</f>
        <v>-</v>
      </c>
      <c r="C108" s="65">
        <f>IF(INDEX(Tab_temp,MATCH($A108,Col_base_ordre,0),8)=0,"-",INDEX(Tab_temp,MATCH($A108,Col_base_ordre,0),8))</f>
      </c>
      <c r="D108" s="60" t="str">
        <f>IF(INDEX(Tab_temp,MATCH($A108,Col_base_ordre,0),2)=0,"-",INDEX(Tab_temp,MATCH($A108,Col_base_ordre,0),2))</f>
        <v>-</v>
      </c>
      <c r="E108" s="21" t="s">
        <v>31</v>
      </c>
      <c r="F108" s="1"/>
      <c r="G108" s="1"/>
      <c r="H108" s="1"/>
      <c r="I108" s="1"/>
      <c r="J108" s="1"/>
      <c r="K108" s="1"/>
      <c r="L108" s="3"/>
      <c r="M108" s="1" t="s">
        <v>41</v>
      </c>
      <c r="N108" s="58" t="s">
        <v>8</v>
      </c>
      <c r="P108" s="88"/>
    </row>
    <row r="109" spans="1:16" ht="12.75">
      <c r="A109" s="1"/>
      <c r="B109" s="56"/>
      <c r="C109" s="57"/>
      <c r="D109" s="61"/>
      <c r="E109" s="1"/>
      <c r="F109" s="1"/>
      <c r="G109" s="1"/>
      <c r="H109" s="1"/>
      <c r="I109" s="1"/>
      <c r="J109" s="1"/>
      <c r="K109" s="1"/>
      <c r="L109" s="1"/>
      <c r="M109" s="20"/>
      <c r="N109" s="22"/>
      <c r="P109" s="88"/>
    </row>
    <row r="110" spans="1:16" ht="12.75">
      <c r="A110" s="1"/>
      <c r="B110" s="56"/>
      <c r="C110" s="57"/>
      <c r="D110" s="61"/>
      <c r="E110" s="58" t="s">
        <v>8</v>
      </c>
      <c r="F110" s="1"/>
      <c r="G110" s="1"/>
      <c r="H110" s="1"/>
      <c r="I110" s="1"/>
      <c r="J110" s="1"/>
      <c r="K110" s="1"/>
      <c r="L110" s="1"/>
      <c r="M110" s="21"/>
      <c r="N110" s="24"/>
      <c r="P110" s="88"/>
    </row>
    <row r="111" spans="1:16" ht="12.75">
      <c r="A111" s="1">
        <f>A67+1</f>
        <v>4</v>
      </c>
      <c r="B111" s="62" t="str">
        <f>IF(INDEX(Tab_temp,MATCH($A111,Col_base_ordre,0),1)=0,"-",INDEX(Tab_temp,MATCH($A111,Col_base_ordre,0),1))</f>
        <v>-</v>
      </c>
      <c r="C111" s="63">
        <f>IF(INDEX(Tab_temp,MATCH($A111,Col_base_ordre,0),8)=0,"-",INDEX(Tab_temp,MATCH($A111,Col_base_ordre,0),8))</f>
      </c>
      <c r="D111" s="59" t="str">
        <f>IF(INDEX(Tab_temp,MATCH($A111,Col_base_ordre,0),2)=0,"-",INDEX(Tab_temp,MATCH($A111,Col_base_ordre,0),2))</f>
        <v>-</v>
      </c>
      <c r="E111" s="20" t="s">
        <v>31</v>
      </c>
      <c r="F111" s="1"/>
      <c r="G111" s="1"/>
      <c r="H111" s="1"/>
      <c r="I111" s="1"/>
      <c r="J111" s="1"/>
      <c r="K111" s="1"/>
      <c r="L111" s="3"/>
      <c r="M111" s="1"/>
      <c r="N111" s="1"/>
      <c r="P111" s="88"/>
    </row>
    <row r="112" spans="1:16" ht="12.75">
      <c r="A112" s="1">
        <f>A68+1</f>
        <v>20</v>
      </c>
      <c r="B112" s="64" t="str">
        <f>IF(INDEX(Tab_temp,MATCH($A112,Col_base_ordre,0),1)=0,"-",INDEX(Tab_temp,MATCH($A112,Col_base_ordre,0),1))</f>
        <v>-</v>
      </c>
      <c r="C112" s="65">
        <f>IF(INDEX(Tab_temp,MATCH($A112,Col_base_ordre,0),8)=0,"-",INDEX(Tab_temp,MATCH($A112,Col_base_ordre,0),8))</f>
      </c>
      <c r="D112" s="60" t="str">
        <f>IF(INDEX(Tab_temp,MATCH($A112,Col_base_ordre,0),2)=0,"-",INDEX(Tab_temp,MATCH($A112,Col_base_ordre,0),2))</f>
        <v>-</v>
      </c>
      <c r="E112" s="21" t="s">
        <v>31</v>
      </c>
      <c r="F112" s="5"/>
      <c r="G112" s="1"/>
      <c r="H112" s="58" t="s">
        <v>8</v>
      </c>
      <c r="I112" s="1"/>
      <c r="J112" s="1"/>
      <c r="K112" s="1"/>
      <c r="L112" s="3"/>
      <c r="M112" s="1"/>
      <c r="N112" s="1"/>
      <c r="P112" s="88"/>
    </row>
    <row r="113" spans="1:16" ht="12.75">
      <c r="A113" s="1"/>
      <c r="B113" s="56"/>
      <c r="C113" s="57"/>
      <c r="D113" s="61"/>
      <c r="E113" s="1"/>
      <c r="F113" s="1"/>
      <c r="G113" s="20"/>
      <c r="H113" s="22"/>
      <c r="I113" s="23"/>
      <c r="J113" s="1"/>
      <c r="K113" s="1"/>
      <c r="L113" s="3"/>
      <c r="M113" s="1"/>
      <c r="N113" s="1"/>
      <c r="P113" s="88"/>
    </row>
    <row r="114" spans="1:16" ht="12.75">
      <c r="A114" s="1"/>
      <c r="B114" s="56"/>
      <c r="C114" s="57"/>
      <c r="D114" s="61"/>
      <c r="E114" s="58" t="s">
        <v>8</v>
      </c>
      <c r="F114" s="1"/>
      <c r="G114" s="21"/>
      <c r="H114" s="24"/>
      <c r="I114" s="5"/>
      <c r="J114" s="1"/>
      <c r="K114" s="1"/>
      <c r="L114" s="3"/>
      <c r="M114" s="1"/>
      <c r="N114" s="1"/>
      <c r="P114" s="88"/>
    </row>
    <row r="115" spans="1:16" ht="12.75">
      <c r="A115" s="1">
        <f>A71+1</f>
        <v>12</v>
      </c>
      <c r="B115" s="62" t="str">
        <f>IF(INDEX(Tab_temp,MATCH($A115,Col_base_ordre,0),1)=0,"-",INDEX(Tab_temp,MATCH($A115,Col_base_ordre,0),1))</f>
        <v>-</v>
      </c>
      <c r="C115" s="63">
        <f>IF(INDEX(Tab_temp,MATCH($A115,Col_base_ordre,0),8)=0,"-",INDEX(Tab_temp,MATCH($A115,Col_base_ordre,0),8))</f>
      </c>
      <c r="D115" s="59" t="str">
        <f>IF(INDEX(Tab_temp,MATCH($A115,Col_base_ordre,0),2)=0,"-",INDEX(Tab_temp,MATCH($A115,Col_base_ordre,0),2))</f>
        <v>-</v>
      </c>
      <c r="E115" s="20" t="s">
        <v>31</v>
      </c>
      <c r="F115" s="2"/>
      <c r="G115" s="1"/>
      <c r="H115" s="1"/>
      <c r="I115" s="3"/>
      <c r="J115" s="1"/>
      <c r="K115" s="1"/>
      <c r="L115" s="3"/>
      <c r="M115" s="1"/>
      <c r="N115" s="1"/>
      <c r="P115" s="88"/>
    </row>
    <row r="116" spans="1:16" ht="12.75">
      <c r="A116" s="1">
        <f>A72+1</f>
        <v>28</v>
      </c>
      <c r="B116" s="64" t="str">
        <f>IF(INDEX(Tab_temp,MATCH($A116,Col_base_ordre,0),1)=0,"-",INDEX(Tab_temp,MATCH($A116,Col_base_ordre,0),1))</f>
        <v>-</v>
      </c>
      <c r="C116" s="65">
        <f>IF(INDEX(Tab_temp,MATCH($A116,Col_base_ordre,0),8)=0,"-",INDEX(Tab_temp,MATCH($A116,Col_base_ordre,0),8))</f>
      </c>
      <c r="D116" s="60" t="str">
        <f>IF(INDEX(Tab_temp,MATCH($A116,Col_base_ordre,0),2)=0,"-",INDEX(Tab_temp,MATCH($A116,Col_base_ordre,0),2))</f>
        <v>-</v>
      </c>
      <c r="E116" s="21" t="s">
        <v>31</v>
      </c>
      <c r="F116" s="1"/>
      <c r="G116" s="1"/>
      <c r="H116" s="1"/>
      <c r="I116" s="3"/>
      <c r="J116" s="1"/>
      <c r="K116" s="58" t="s">
        <v>8</v>
      </c>
      <c r="L116" s="3"/>
      <c r="M116" s="1"/>
      <c r="N116" s="1"/>
      <c r="P116" s="88"/>
    </row>
    <row r="117" spans="1:16" ht="12.75">
      <c r="A117" s="1"/>
      <c r="B117" s="56"/>
      <c r="C117" s="57"/>
      <c r="D117" s="61"/>
      <c r="E117" s="1"/>
      <c r="F117" s="1"/>
      <c r="G117" s="1"/>
      <c r="H117" s="1"/>
      <c r="I117" s="1"/>
      <c r="J117" s="20"/>
      <c r="K117" s="22"/>
      <c r="L117" s="2"/>
      <c r="M117" s="1"/>
      <c r="N117" s="1"/>
      <c r="P117" s="88"/>
    </row>
    <row r="118" spans="1:16" ht="12.75">
      <c r="A118" s="1"/>
      <c r="B118" s="56"/>
      <c r="C118" s="57"/>
      <c r="D118" s="61"/>
      <c r="E118" s="58" t="s">
        <v>8</v>
      </c>
      <c r="F118" s="1"/>
      <c r="G118" s="1"/>
      <c r="H118" s="1"/>
      <c r="I118" s="1"/>
      <c r="J118" s="21"/>
      <c r="K118" s="24"/>
      <c r="L118" s="1"/>
      <c r="M118" s="1"/>
      <c r="N118" s="1"/>
      <c r="P118" s="88"/>
    </row>
    <row r="119" spans="1:16" ht="12.75">
      <c r="A119" s="1">
        <f>A75+1</f>
        <v>8</v>
      </c>
      <c r="B119" s="62" t="str">
        <f>IF(INDEX(Tab_temp,MATCH($A119,Col_base_ordre,0),1)=0,"-",INDEX(Tab_temp,MATCH($A119,Col_base_ordre,0),1))</f>
        <v>-</v>
      </c>
      <c r="C119" s="63">
        <f>IF(INDEX(Tab_temp,MATCH($A119,Col_base_ordre,0),8)=0,"-",INDEX(Tab_temp,MATCH($A119,Col_base_ordre,0),8))</f>
      </c>
      <c r="D119" s="59" t="str">
        <f>IF(INDEX(Tab_temp,MATCH($A119,Col_base_ordre,0),2)=0,"-",INDEX(Tab_temp,MATCH($A119,Col_base_ordre,0),2))</f>
        <v>-</v>
      </c>
      <c r="E119" s="20" t="s">
        <v>31</v>
      </c>
      <c r="F119" s="1"/>
      <c r="G119" s="1"/>
      <c r="H119" s="1"/>
      <c r="I119" s="3"/>
      <c r="J119" s="1"/>
      <c r="K119" s="1"/>
      <c r="L119" s="1"/>
      <c r="M119" s="1"/>
      <c r="N119" s="1"/>
      <c r="P119" s="88"/>
    </row>
    <row r="120" spans="1:16" ht="12.75">
      <c r="A120" s="1">
        <f>A76+1</f>
        <v>24</v>
      </c>
      <c r="B120" s="64" t="str">
        <f>IF(INDEX(Tab_temp,MATCH($A120,Col_base_ordre,0),1)=0,"-",INDEX(Tab_temp,MATCH($A120,Col_base_ordre,0),1))</f>
        <v>-</v>
      </c>
      <c r="C120" s="65">
        <f>IF(INDEX(Tab_temp,MATCH($A120,Col_base_ordre,0),8)=0,"-",INDEX(Tab_temp,MATCH($A120,Col_base_ordre,0),8))</f>
      </c>
      <c r="D120" s="60" t="str">
        <f>IF(INDEX(Tab_temp,MATCH($A120,Col_base_ordre,0),2)=0,"-",INDEX(Tab_temp,MATCH($A120,Col_base_ordre,0),2))</f>
        <v>-</v>
      </c>
      <c r="E120" s="21" t="s">
        <v>31</v>
      </c>
      <c r="F120" s="5"/>
      <c r="G120" s="1"/>
      <c r="H120" s="58" t="s">
        <v>8</v>
      </c>
      <c r="I120" s="3"/>
      <c r="J120" s="1"/>
      <c r="K120" s="1"/>
      <c r="L120" s="1"/>
      <c r="M120" s="1"/>
      <c r="N120" s="1"/>
      <c r="P120" s="88"/>
    </row>
    <row r="121" spans="1:16" ht="12.75">
      <c r="A121" s="1"/>
      <c r="B121" s="56"/>
      <c r="C121" s="57"/>
      <c r="D121" s="61"/>
      <c r="E121" s="1"/>
      <c r="F121" s="1"/>
      <c r="G121" s="20"/>
      <c r="H121" s="22"/>
      <c r="I121" s="2"/>
      <c r="J121" s="1"/>
      <c r="K121" s="1"/>
      <c r="L121" s="1"/>
      <c r="M121" s="1"/>
      <c r="N121" s="1"/>
      <c r="P121" s="88"/>
    </row>
    <row r="122" spans="1:16" ht="12.75">
      <c r="A122" s="1"/>
      <c r="B122" s="56"/>
      <c r="C122" s="57"/>
      <c r="D122" s="61"/>
      <c r="E122" s="58" t="s">
        <v>8</v>
      </c>
      <c r="F122" s="1"/>
      <c r="G122" s="21"/>
      <c r="H122" s="24"/>
      <c r="I122" s="1"/>
      <c r="J122" s="1"/>
      <c r="K122" s="1"/>
      <c r="L122" s="1"/>
      <c r="M122" s="1"/>
      <c r="N122" s="1"/>
      <c r="P122" s="88"/>
    </row>
    <row r="123" spans="1:16" ht="12.75">
      <c r="A123" s="1">
        <f>A79+1</f>
        <v>16</v>
      </c>
      <c r="B123" s="62" t="str">
        <f>IF(INDEX(Tab_temp,MATCH($A123,Col_base_ordre,0),1)=0,"-",INDEX(Tab_temp,MATCH($A123,Col_base_ordre,0),1))</f>
        <v>-</v>
      </c>
      <c r="C123" s="63">
        <f>IF(INDEX(Tab_temp,MATCH($A123,Col_base_ordre,0),8)=0,"-",INDEX(Tab_temp,MATCH($A123,Col_base_ordre,0),8))</f>
      </c>
      <c r="D123" s="59" t="str">
        <f>IF(INDEX(Tab_temp,MATCH($A123,Col_base_ordre,0),2)=0,"-",INDEX(Tab_temp,MATCH($A123,Col_base_ordre,0),2))</f>
        <v>-</v>
      </c>
      <c r="E123" s="20" t="s">
        <v>31</v>
      </c>
      <c r="F123" s="2"/>
      <c r="G123" s="1"/>
      <c r="H123" s="1"/>
      <c r="I123" s="1"/>
      <c r="J123" s="1"/>
      <c r="K123" s="1"/>
      <c r="L123" s="1"/>
      <c r="M123" s="1"/>
      <c r="N123" s="1"/>
      <c r="P123" s="88"/>
    </row>
    <row r="124" spans="1:16" ht="12.75">
      <c r="A124" s="1">
        <f>A80+1</f>
        <v>32</v>
      </c>
      <c r="B124" s="64" t="str">
        <f>IF(INDEX(Tab_temp,MATCH($A124,Col_base_ordre,0),1)=0,"-",INDEX(Tab_temp,MATCH($A124,Col_base_ordre,0),1))</f>
        <v>-</v>
      </c>
      <c r="C124" s="65">
        <f>IF(INDEX(Tab_temp,MATCH($A124,Col_base_ordre,0),8)=0,"-",INDEX(Tab_temp,MATCH($A124,Col_base_ordre,0),8))</f>
      </c>
      <c r="D124" s="60" t="str">
        <f>IF(INDEX(Tab_temp,MATCH($A124,Col_base_ordre,0),2)=0,"-",INDEX(Tab_temp,MATCH($A124,Col_base_ordre,0),2))</f>
        <v>-</v>
      </c>
      <c r="E124" s="21" t="s">
        <v>31</v>
      </c>
      <c r="F124" s="1"/>
      <c r="G124" s="1"/>
      <c r="H124" s="1"/>
      <c r="N124" s="1"/>
      <c r="P124" s="88"/>
    </row>
    <row r="125" spans="1:16" ht="12.75">
      <c r="A125" s="1"/>
      <c r="B125" s="1"/>
      <c r="C125" s="4"/>
      <c r="D125" s="1"/>
      <c r="E125" s="1"/>
      <c r="F125" s="1"/>
      <c r="G125" s="1"/>
      <c r="H125" s="1"/>
      <c r="I125" s="25"/>
      <c r="J125" s="26" t="s">
        <v>10</v>
      </c>
      <c r="K125" s="27"/>
      <c r="L125" s="27"/>
      <c r="M125" s="28"/>
      <c r="N125" s="1"/>
      <c r="P125" s="88"/>
    </row>
    <row r="126" spans="1:16" ht="12.75">
      <c r="A126" s="1"/>
      <c r="B126" s="1"/>
      <c r="C126" s="4"/>
      <c r="D126" s="1"/>
      <c r="E126" s="1"/>
      <c r="F126" s="1"/>
      <c r="G126" s="1"/>
      <c r="H126" s="1"/>
      <c r="I126" s="29" t="s">
        <v>11</v>
      </c>
      <c r="J126" s="30" t="s">
        <v>0</v>
      </c>
      <c r="K126" s="31" t="s">
        <v>1</v>
      </c>
      <c r="L126" s="27"/>
      <c r="M126" s="28"/>
      <c r="N126" s="1"/>
      <c r="P126" s="88"/>
    </row>
    <row r="127" spans="1:16" ht="12.75">
      <c r="A127" s="1"/>
      <c r="B127" s="1"/>
      <c r="C127" s="4"/>
      <c r="H127" s="1"/>
      <c r="I127" s="32">
        <v>1</v>
      </c>
      <c r="J127" s="33"/>
      <c r="K127" s="34"/>
      <c r="L127" s="23"/>
      <c r="M127" s="35"/>
      <c r="N127" s="1"/>
      <c r="P127" s="88"/>
    </row>
    <row r="128" spans="1:16" ht="12.75">
      <c r="A128" s="1"/>
      <c r="B128" s="1"/>
      <c r="C128" s="4"/>
      <c r="D128" s="36" t="s">
        <v>12</v>
      </c>
      <c r="E128" s="27"/>
      <c r="F128" s="27"/>
      <c r="G128" s="37"/>
      <c r="H128" s="1"/>
      <c r="I128" s="38">
        <v>2</v>
      </c>
      <c r="J128" s="39"/>
      <c r="K128" s="40"/>
      <c r="L128" s="41"/>
      <c r="M128" s="42"/>
      <c r="N128" s="1"/>
      <c r="P128" s="88"/>
    </row>
    <row r="129" spans="1:16" ht="12.75">
      <c r="A129" s="1"/>
      <c r="B129" s="1"/>
      <c r="C129" s="4"/>
      <c r="D129" s="31" t="s">
        <v>13</v>
      </c>
      <c r="E129" s="43"/>
      <c r="F129" s="44" t="s">
        <v>14</v>
      </c>
      <c r="G129" s="43"/>
      <c r="H129" s="1"/>
      <c r="I129" s="38">
        <v>3</v>
      </c>
      <c r="J129" s="39"/>
      <c r="K129" s="40"/>
      <c r="L129" s="41"/>
      <c r="M129" s="42"/>
      <c r="N129" s="1"/>
      <c r="P129" s="88"/>
    </row>
    <row r="130" spans="1:16" ht="12.75">
      <c r="A130" s="1"/>
      <c r="B130" s="1"/>
      <c r="C130" s="4"/>
      <c r="D130" s="40"/>
      <c r="E130" s="42"/>
      <c r="F130" s="41"/>
      <c r="G130" s="42"/>
      <c r="H130" s="1"/>
      <c r="I130" s="38">
        <v>4</v>
      </c>
      <c r="J130" s="39"/>
      <c r="K130" s="40"/>
      <c r="L130" s="41"/>
      <c r="M130" s="42"/>
      <c r="N130" s="1"/>
      <c r="P130" s="88"/>
    </row>
    <row r="131" spans="1:16" ht="12.75">
      <c r="A131" s="1"/>
      <c r="B131" s="1"/>
      <c r="C131" s="4"/>
      <c r="D131" s="40"/>
      <c r="E131" s="42"/>
      <c r="F131" s="41"/>
      <c r="G131" s="42"/>
      <c r="H131" s="1"/>
      <c r="I131" s="38">
        <v>5</v>
      </c>
      <c r="J131" s="39"/>
      <c r="K131" s="40"/>
      <c r="L131" s="41"/>
      <c r="M131" s="42"/>
      <c r="N131" s="1"/>
      <c r="P131" s="88"/>
    </row>
    <row r="132" spans="1:16" ht="12.75">
      <c r="A132" s="1"/>
      <c r="B132" s="1"/>
      <c r="C132" s="4"/>
      <c r="D132" s="40"/>
      <c r="E132" s="42"/>
      <c r="F132" s="41"/>
      <c r="G132" s="42"/>
      <c r="H132" s="1"/>
      <c r="I132" s="38">
        <v>6</v>
      </c>
      <c r="J132" s="39"/>
      <c r="K132" s="40"/>
      <c r="L132" s="41"/>
      <c r="M132" s="42"/>
      <c r="N132" s="1"/>
      <c r="P132" s="88"/>
    </row>
    <row r="133" spans="1:16" ht="12.75">
      <c r="A133" s="1"/>
      <c r="B133" s="1"/>
      <c r="C133" s="4"/>
      <c r="D133" s="40"/>
      <c r="E133" s="42"/>
      <c r="F133" s="41"/>
      <c r="G133" s="42"/>
      <c r="H133" s="1"/>
      <c r="I133" s="38">
        <v>7</v>
      </c>
      <c r="J133" s="39"/>
      <c r="K133" s="40"/>
      <c r="L133" s="41"/>
      <c r="M133" s="42"/>
      <c r="N133" s="1"/>
      <c r="P133" s="88"/>
    </row>
    <row r="134" spans="4:16" ht="12.75">
      <c r="D134" s="45"/>
      <c r="E134" s="46"/>
      <c r="F134" s="47"/>
      <c r="G134" s="46"/>
      <c r="I134" s="48">
        <v>8</v>
      </c>
      <c r="J134" s="21"/>
      <c r="K134" s="45"/>
      <c r="L134" s="47"/>
      <c r="M134" s="46"/>
      <c r="P134" s="88"/>
    </row>
    <row r="135" ht="12.75" hidden="1">
      <c r="P135" s="88"/>
    </row>
    <row r="136" spans="1:16" s="70" customFormat="1" ht="13.5" thickBot="1">
      <c r="A136" s="89"/>
      <c r="B136" s="89"/>
      <c r="C136" s="90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ht="13.5" thickBot="1">
      <c r="A137" s="95"/>
      <c r="B137" s="95"/>
      <c r="C137" s="96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1:16" ht="25.5" thickBot="1" thickTop="1">
      <c r="A138" s="1"/>
      <c r="B138" s="66"/>
      <c r="C138" s="68">
        <f>C$2</f>
        <v>0</v>
      </c>
      <c r="D138" s="67"/>
      <c r="E138" s="4"/>
      <c r="F138" s="1"/>
      <c r="G138" s="17" t="str">
        <f>G$2</f>
        <v>-</v>
      </c>
      <c r="H138" s="1">
        <f>Base_copie!D$1</f>
        <v>0</v>
      </c>
      <c r="I138" s="1" t="s">
        <v>7</v>
      </c>
      <c r="K138" s="1"/>
      <c r="L138" s="1"/>
      <c r="M138" s="18" t="e">
        <f>#REF!</f>
        <v>#REF!</v>
      </c>
      <c r="N138" s="1"/>
      <c r="P138" s="95"/>
    </row>
    <row r="139" spans="1:16" ht="13.5" thickTop="1">
      <c r="A139" s="1"/>
      <c r="C139" s="4"/>
      <c r="D139" s="1"/>
      <c r="E139" s="1"/>
      <c r="F139" s="1"/>
      <c r="G139" s="1"/>
      <c r="I139" s="69" t="s">
        <v>38</v>
      </c>
      <c r="K139" s="1"/>
      <c r="L139" s="1"/>
      <c r="M139" s="18" t="e">
        <f>#REF!</f>
        <v>#REF!</v>
      </c>
      <c r="N139" s="1"/>
      <c r="P139" s="95"/>
    </row>
    <row r="140" spans="1:16" ht="12.75">
      <c r="A140" s="1"/>
      <c r="B140" s="1"/>
      <c r="C140" s="4"/>
      <c r="D140" s="1"/>
      <c r="E140" s="58" t="s">
        <v>8</v>
      </c>
      <c r="F140" s="1"/>
      <c r="G140" s="1"/>
      <c r="H140" s="19"/>
      <c r="I140" s="1"/>
      <c r="J140" s="1"/>
      <c r="K140" s="1"/>
      <c r="L140" s="1"/>
      <c r="M140" s="1"/>
      <c r="N140" s="1"/>
      <c r="P140" s="95"/>
    </row>
    <row r="141" spans="1:16" ht="12.75">
      <c r="A141" s="1">
        <v>1</v>
      </c>
      <c r="B141" s="62" t="str">
        <f>IF(INDEX(Tab_temp,MATCH($A141,Col_base_ordre,0),1)=0,"-",INDEX(Tab_temp,MATCH($A141,Col_base_ordre,0),1))</f>
        <v>-</v>
      </c>
      <c r="C141" s="63">
        <f>IF(INDEX(Tab_temp,MATCH($A141,Col_base_ordre,0),8)=0,"-",INDEX(Tab_temp,MATCH($A141,Col_base_ordre,0),8))</f>
      </c>
      <c r="D141" s="59" t="str">
        <f>IF(INDEX(Tab_temp,MATCH($A141,Col_base_ordre,0),2)=0,"-",INDEX(Tab_temp,MATCH($A141,Col_base_ordre,0),2))</f>
        <v>-</v>
      </c>
      <c r="E141" s="20" t="s">
        <v>31</v>
      </c>
      <c r="F141" s="1"/>
      <c r="G141" s="1"/>
      <c r="H141" s="1"/>
      <c r="I141" s="1"/>
      <c r="J141" s="1"/>
      <c r="K141" s="1"/>
      <c r="L141" s="1"/>
      <c r="M141" s="1"/>
      <c r="N141" s="1"/>
      <c r="P141" s="95"/>
    </row>
    <row r="142" spans="1:16" ht="12.75">
      <c r="A142" s="1">
        <v>17</v>
      </c>
      <c r="B142" s="64" t="str">
        <f>IF(INDEX(Tab_temp,MATCH($A142,Col_base_ordre,0),1)=0,"-",INDEX(Tab_temp,MATCH($A142,Col_base_ordre,0),1))</f>
        <v>-</v>
      </c>
      <c r="C142" s="65">
        <f>IF(INDEX(Tab_temp,MATCH($A142,Col_base_ordre,0),8)=0,"-",INDEX(Tab_temp,MATCH($A142,Col_base_ordre,0),8))</f>
      </c>
      <c r="D142" s="60" t="str">
        <f>IF(INDEX(Tab_temp,MATCH($A142,Col_base_ordre,0),2)=0,"-",INDEX(Tab_temp,MATCH($A142,Col_base_ordre,0),2))</f>
        <v>-</v>
      </c>
      <c r="E142" s="21" t="s">
        <v>31</v>
      </c>
      <c r="F142" s="5"/>
      <c r="G142" s="1"/>
      <c r="H142" s="58" t="s">
        <v>8</v>
      </c>
      <c r="I142" s="1"/>
      <c r="J142" s="1"/>
      <c r="K142" s="1"/>
      <c r="L142" s="1"/>
      <c r="M142" s="1"/>
      <c r="N142" s="1"/>
      <c r="P142" s="95"/>
    </row>
    <row r="143" spans="1:16" ht="12.75">
      <c r="A143" s="1"/>
      <c r="B143" s="56"/>
      <c r="C143" s="57"/>
      <c r="D143" s="61"/>
      <c r="E143" s="1"/>
      <c r="F143" s="1"/>
      <c r="G143" s="20"/>
      <c r="H143" s="22"/>
      <c r="I143" s="23"/>
      <c r="J143" s="1"/>
      <c r="K143" s="1"/>
      <c r="L143" s="1"/>
      <c r="M143" s="1"/>
      <c r="N143" s="1"/>
      <c r="P143" s="95"/>
    </row>
    <row r="144" spans="1:16" ht="12.75">
      <c r="A144" s="1"/>
      <c r="B144" s="56"/>
      <c r="C144" s="57"/>
      <c r="D144" s="61"/>
      <c r="E144" s="58" t="s">
        <v>8</v>
      </c>
      <c r="F144" s="1"/>
      <c r="G144" s="21"/>
      <c r="H144" s="24"/>
      <c r="I144" s="5"/>
      <c r="J144" s="1"/>
      <c r="K144" s="1"/>
      <c r="L144" s="1"/>
      <c r="M144" s="1"/>
      <c r="N144" s="1"/>
      <c r="P144" s="95"/>
    </row>
    <row r="145" spans="1:16" ht="12.75">
      <c r="A145" s="1">
        <v>33</v>
      </c>
      <c r="B145" s="62" t="str">
        <f>IF(INDEX(Tab_temp,MATCH($A145,Col_base_ordre,0),1)=0,"-",INDEX(Tab_temp,MATCH($A145,Col_base_ordre,0),1))</f>
        <v>-</v>
      </c>
      <c r="C145" s="63">
        <f>IF(INDEX(Tab_temp,MATCH($A145,Col_base_ordre,0),8)=0,"-",INDEX(Tab_temp,MATCH($A145,Col_base_ordre,0),8))</f>
      </c>
      <c r="D145" s="59" t="str">
        <f>IF(INDEX(Tab_temp,MATCH($A145,Col_base_ordre,0),2)=0,"-",INDEX(Tab_temp,MATCH($A145,Col_base_ordre,0),2))</f>
        <v>-</v>
      </c>
      <c r="E145" s="20" t="s">
        <v>31</v>
      </c>
      <c r="F145" s="2"/>
      <c r="G145" s="1"/>
      <c r="H145" s="1"/>
      <c r="I145" s="3"/>
      <c r="J145" s="1"/>
      <c r="K145" s="1"/>
      <c r="L145" s="1"/>
      <c r="M145" s="1"/>
      <c r="N145" s="1"/>
      <c r="P145" s="95"/>
    </row>
    <row r="146" spans="1:16" ht="12.75">
      <c r="A146" s="1">
        <v>49</v>
      </c>
      <c r="B146" s="64" t="str">
        <f>IF(INDEX(Tab_temp,MATCH($A146,Col_base_ordre,0),1)=0,"-",INDEX(Tab_temp,MATCH($A146,Col_base_ordre,0),1))</f>
        <v>-</v>
      </c>
      <c r="C146" s="65">
        <f>IF(INDEX(Tab_temp,MATCH($A146,Col_base_ordre,0),8)=0,"-",INDEX(Tab_temp,MATCH($A146,Col_base_ordre,0),8))</f>
      </c>
      <c r="D146" s="60" t="str">
        <f>IF(INDEX(Tab_temp,MATCH($A146,Col_base_ordre,0),2)=0,"-",INDEX(Tab_temp,MATCH($A146,Col_base_ordre,0),2))</f>
        <v>-</v>
      </c>
      <c r="E146" s="21" t="s">
        <v>31</v>
      </c>
      <c r="F146" s="1"/>
      <c r="G146" s="1"/>
      <c r="H146" s="1"/>
      <c r="I146" s="3"/>
      <c r="J146" s="1"/>
      <c r="K146" s="58" t="s">
        <v>8</v>
      </c>
      <c r="L146" s="1"/>
      <c r="M146" s="1"/>
      <c r="N146" s="1"/>
      <c r="P146" s="95"/>
    </row>
    <row r="147" spans="1:16" ht="12.75">
      <c r="A147" s="1"/>
      <c r="B147" s="56"/>
      <c r="C147" s="57"/>
      <c r="D147" s="61"/>
      <c r="E147" s="1"/>
      <c r="F147" s="1"/>
      <c r="G147" s="1"/>
      <c r="H147" s="1"/>
      <c r="I147" s="1"/>
      <c r="J147" s="20"/>
      <c r="K147" s="22"/>
      <c r="L147" s="1"/>
      <c r="M147" s="1"/>
      <c r="N147" s="1"/>
      <c r="P147" s="95"/>
    </row>
    <row r="148" spans="1:16" ht="12.75">
      <c r="A148" s="1"/>
      <c r="B148" s="56"/>
      <c r="C148" s="57"/>
      <c r="D148" s="61"/>
      <c r="E148" s="58" t="s">
        <v>8</v>
      </c>
      <c r="F148" s="1"/>
      <c r="G148" s="1"/>
      <c r="H148" s="1"/>
      <c r="I148" s="1"/>
      <c r="J148" s="21"/>
      <c r="K148" s="24"/>
      <c r="L148" s="5"/>
      <c r="M148" s="1"/>
      <c r="N148" s="1"/>
      <c r="P148" s="95"/>
    </row>
    <row r="149" spans="1:16" ht="12.75">
      <c r="A149" s="1">
        <v>9</v>
      </c>
      <c r="B149" s="62" t="str">
        <f>IF(INDEX(Tab_temp,MATCH($A149,Col_base_ordre,0),1)=0,"-",INDEX(Tab_temp,MATCH($A149,Col_base_ordre,0),1))</f>
        <v>-</v>
      </c>
      <c r="C149" s="63">
        <f>IF(INDEX(Tab_temp,MATCH($A149,Col_base_ordre,0),8)=0,"-",INDEX(Tab_temp,MATCH($A149,Col_base_ordre,0),8))</f>
      </c>
      <c r="D149" s="59" t="str">
        <f>IF(INDEX(Tab_temp,MATCH($A149,Col_base_ordre,0),2)=0,"-",INDEX(Tab_temp,MATCH($A149,Col_base_ordre,0),2))</f>
        <v>-</v>
      </c>
      <c r="E149" s="20" t="s">
        <v>31</v>
      </c>
      <c r="F149" s="1"/>
      <c r="G149" s="1"/>
      <c r="H149" s="1"/>
      <c r="I149" s="3"/>
      <c r="J149" s="1"/>
      <c r="K149" s="1"/>
      <c r="L149" s="3"/>
      <c r="M149" s="1"/>
      <c r="N149" s="1"/>
      <c r="P149" s="95"/>
    </row>
    <row r="150" spans="1:16" ht="12.75">
      <c r="A150" s="1">
        <v>25</v>
      </c>
      <c r="B150" s="64" t="str">
        <f>IF(INDEX(Tab_temp,MATCH($A150,Col_base_ordre,0),1)=0,"-",INDEX(Tab_temp,MATCH($A150,Col_base_ordre,0),1))</f>
        <v>-</v>
      </c>
      <c r="C150" s="65">
        <f>IF(INDEX(Tab_temp,MATCH($A150,Col_base_ordre,0),8)=0,"-",INDEX(Tab_temp,MATCH($A150,Col_base_ordre,0),8))</f>
      </c>
      <c r="D150" s="60" t="str">
        <f>IF(INDEX(Tab_temp,MATCH($A150,Col_base_ordre,0),2)=0,"-",INDEX(Tab_temp,MATCH($A150,Col_base_ordre,0),2))</f>
        <v>-</v>
      </c>
      <c r="E150" s="21" t="s">
        <v>31</v>
      </c>
      <c r="F150" s="5"/>
      <c r="G150" s="1"/>
      <c r="H150" s="58" t="s">
        <v>8</v>
      </c>
      <c r="I150" s="3"/>
      <c r="J150" s="1"/>
      <c r="K150" s="1"/>
      <c r="L150" s="3"/>
      <c r="M150" s="1"/>
      <c r="N150" s="1"/>
      <c r="P150" s="95"/>
    </row>
    <row r="151" spans="1:16" ht="12.75">
      <c r="A151" s="1"/>
      <c r="B151" s="56"/>
      <c r="C151" s="57"/>
      <c r="D151" s="61"/>
      <c r="E151" s="1"/>
      <c r="F151" s="1"/>
      <c r="G151" s="20"/>
      <c r="H151" s="22"/>
      <c r="I151" s="2"/>
      <c r="J151" s="1"/>
      <c r="K151" s="1"/>
      <c r="L151" s="3"/>
      <c r="M151" s="1"/>
      <c r="N151" s="1"/>
      <c r="P151" s="95"/>
    </row>
    <row r="152" spans="1:16" ht="12.75">
      <c r="A152" s="1"/>
      <c r="B152" s="56"/>
      <c r="C152" s="57"/>
      <c r="D152" s="61"/>
      <c r="E152" s="58" t="s">
        <v>8</v>
      </c>
      <c r="F152" s="1"/>
      <c r="G152" s="21"/>
      <c r="H152" s="24"/>
      <c r="I152" s="1"/>
      <c r="J152" s="1"/>
      <c r="K152" s="1"/>
      <c r="L152" s="3"/>
      <c r="M152" s="1"/>
      <c r="N152" s="1"/>
      <c r="P152" s="95"/>
    </row>
    <row r="153" spans="1:16" ht="12.75">
      <c r="A153" s="1">
        <v>41</v>
      </c>
      <c r="B153" s="62" t="str">
        <f>IF(INDEX(Tab_temp,MATCH($A153,Col_base_ordre,0),1)=0,"-",INDEX(Tab_temp,MATCH($A153,Col_base_ordre,0),1))</f>
        <v>-</v>
      </c>
      <c r="C153" s="63">
        <f>IF(INDEX(Tab_temp,MATCH($A153,Col_base_ordre,0),8)=0,"-",INDEX(Tab_temp,MATCH($A153,Col_base_ordre,0),8))</f>
      </c>
      <c r="D153" s="59" t="str">
        <f>IF(INDEX(Tab_temp,MATCH($A153,Col_base_ordre,0),2)=0,"-",INDEX(Tab_temp,MATCH($A153,Col_base_ordre,0),2))</f>
        <v>-</v>
      </c>
      <c r="E153" s="20" t="s">
        <v>31</v>
      </c>
      <c r="F153" s="2"/>
      <c r="G153" s="1"/>
      <c r="H153" s="1"/>
      <c r="I153" s="1"/>
      <c r="J153" s="1"/>
      <c r="K153" s="1"/>
      <c r="L153" s="3"/>
      <c r="M153" s="1"/>
      <c r="N153" s="1"/>
      <c r="P153" s="95"/>
    </row>
    <row r="154" spans="1:16" ht="12.75">
      <c r="A154" s="1">
        <v>57</v>
      </c>
      <c r="B154" s="64" t="str">
        <f>IF(INDEX(Tab_temp,MATCH($A154,Col_base_ordre,0),1)=0,"-",INDEX(Tab_temp,MATCH($A154,Col_base_ordre,0),1))</f>
        <v>-</v>
      </c>
      <c r="C154" s="65">
        <f>IF(INDEX(Tab_temp,MATCH($A154,Col_base_ordre,0),8)=0,"-",INDEX(Tab_temp,MATCH($A154,Col_base_ordre,0),8))</f>
      </c>
      <c r="D154" s="60" t="str">
        <f>IF(INDEX(Tab_temp,MATCH($A154,Col_base_ordre,0),2)=0,"-",INDEX(Tab_temp,MATCH($A154,Col_base_ordre,0),2))</f>
        <v>-</v>
      </c>
      <c r="E154" s="21" t="s">
        <v>31</v>
      </c>
      <c r="F154" s="1"/>
      <c r="G154" s="1"/>
      <c r="H154" s="1"/>
      <c r="I154" s="1"/>
      <c r="J154" s="1"/>
      <c r="K154" s="1"/>
      <c r="L154" s="3"/>
      <c r="M154" s="1" t="s">
        <v>40</v>
      </c>
      <c r="N154" s="58" t="s">
        <v>8</v>
      </c>
      <c r="P154" s="95"/>
    </row>
    <row r="155" spans="1:16" ht="12.75">
      <c r="A155" s="1"/>
      <c r="B155" s="56"/>
      <c r="C155" s="57"/>
      <c r="D155" s="61"/>
      <c r="E155" s="1"/>
      <c r="F155" s="1"/>
      <c r="G155" s="1"/>
      <c r="H155" s="1"/>
      <c r="I155" s="1"/>
      <c r="J155" s="1"/>
      <c r="K155" s="1"/>
      <c r="L155" s="1"/>
      <c r="M155" s="20"/>
      <c r="N155" s="22"/>
      <c r="P155" s="95"/>
    </row>
    <row r="156" spans="1:16" ht="12.75">
      <c r="A156" s="1"/>
      <c r="B156" s="56"/>
      <c r="C156" s="57"/>
      <c r="D156" s="61"/>
      <c r="E156" s="58" t="s">
        <v>8</v>
      </c>
      <c r="F156" s="1"/>
      <c r="G156" s="1"/>
      <c r="H156" s="1"/>
      <c r="I156" s="1"/>
      <c r="J156" s="1"/>
      <c r="K156" s="1"/>
      <c r="L156" s="1"/>
      <c r="M156" s="21"/>
      <c r="N156" s="24"/>
      <c r="P156" s="95"/>
    </row>
    <row r="157" spans="1:16" ht="12.75">
      <c r="A157" s="1">
        <v>5</v>
      </c>
      <c r="B157" s="62" t="str">
        <f>IF(INDEX(Tab_temp,MATCH($A157,Col_base_ordre,0),1)=0,"-",INDEX(Tab_temp,MATCH($A157,Col_base_ordre,0),1))</f>
        <v>-</v>
      </c>
      <c r="C157" s="63">
        <f>IF(INDEX(Tab_temp,MATCH($A157,Col_base_ordre,0),8)=0,"-",INDEX(Tab_temp,MATCH($A157,Col_base_ordre,0),8))</f>
      </c>
      <c r="D157" s="59" t="str">
        <f>IF(INDEX(Tab_temp,MATCH($A157,Col_base_ordre,0),2)=0,"-",INDEX(Tab_temp,MATCH($A157,Col_base_ordre,0),2))</f>
        <v>-</v>
      </c>
      <c r="E157" s="20" t="s">
        <v>31</v>
      </c>
      <c r="F157" s="1"/>
      <c r="G157" s="1"/>
      <c r="H157" s="1"/>
      <c r="I157" s="1"/>
      <c r="J157" s="1"/>
      <c r="K157" s="1"/>
      <c r="L157" s="3"/>
      <c r="M157" s="1"/>
      <c r="N157" s="1"/>
      <c r="P157" s="95"/>
    </row>
    <row r="158" spans="1:16" ht="12.75">
      <c r="A158" s="1">
        <v>21</v>
      </c>
      <c r="B158" s="64" t="str">
        <f>IF(INDEX(Tab_temp,MATCH($A158,Col_base_ordre,0),1)=0,"-",INDEX(Tab_temp,MATCH($A158,Col_base_ordre,0),1))</f>
        <v>-</v>
      </c>
      <c r="C158" s="65">
        <f>IF(INDEX(Tab_temp,MATCH($A158,Col_base_ordre,0),8)=0,"-",INDEX(Tab_temp,MATCH($A158,Col_base_ordre,0),8))</f>
      </c>
      <c r="D158" s="60" t="str">
        <f>IF(INDEX(Tab_temp,MATCH($A158,Col_base_ordre,0),2)=0,"-",INDEX(Tab_temp,MATCH($A158,Col_base_ordre,0),2))</f>
        <v>-</v>
      </c>
      <c r="E158" s="21" t="s">
        <v>31</v>
      </c>
      <c r="F158" s="5"/>
      <c r="G158" s="1"/>
      <c r="H158" s="58" t="s">
        <v>8</v>
      </c>
      <c r="I158" s="1"/>
      <c r="J158" s="1"/>
      <c r="K158" s="1"/>
      <c r="L158" s="3"/>
      <c r="M158" s="1"/>
      <c r="N158" s="1"/>
      <c r="P158" s="95"/>
    </row>
    <row r="159" spans="1:16" ht="12.75">
      <c r="A159" s="1"/>
      <c r="B159" s="56"/>
      <c r="C159" s="57"/>
      <c r="D159" s="61"/>
      <c r="E159" s="1"/>
      <c r="F159" s="1"/>
      <c r="G159" s="20"/>
      <c r="H159" s="22"/>
      <c r="I159" s="23"/>
      <c r="J159" s="1"/>
      <c r="K159" s="1"/>
      <c r="L159" s="3"/>
      <c r="M159" s="1"/>
      <c r="N159" s="1"/>
      <c r="P159" s="95"/>
    </row>
    <row r="160" spans="1:16" ht="12.75">
      <c r="A160" s="1"/>
      <c r="B160" s="56"/>
      <c r="C160" s="57"/>
      <c r="D160" s="61"/>
      <c r="E160" s="58" t="s">
        <v>8</v>
      </c>
      <c r="F160" s="1"/>
      <c r="G160" s="21"/>
      <c r="H160" s="24"/>
      <c r="I160" s="5"/>
      <c r="J160" s="1"/>
      <c r="K160" s="1"/>
      <c r="L160" s="3"/>
      <c r="M160" s="1"/>
      <c r="N160" s="1"/>
      <c r="P160" s="95"/>
    </row>
    <row r="161" spans="1:16" ht="12.75">
      <c r="A161" s="1">
        <v>37</v>
      </c>
      <c r="B161" s="62" t="str">
        <f>IF(INDEX(Tab_temp,MATCH($A161,Col_base_ordre,0),1)=0,"-",INDEX(Tab_temp,MATCH($A161,Col_base_ordre,0),1))</f>
        <v>-</v>
      </c>
      <c r="C161" s="63">
        <f>IF(INDEX(Tab_temp,MATCH($A161,Col_base_ordre,0),8)=0,"-",INDEX(Tab_temp,MATCH($A161,Col_base_ordre,0),8))</f>
      </c>
      <c r="D161" s="59" t="str">
        <f>IF(INDEX(Tab_temp,MATCH($A161,Col_base_ordre,0),2)=0,"-",INDEX(Tab_temp,MATCH($A161,Col_base_ordre,0),2))</f>
        <v>-</v>
      </c>
      <c r="E161" s="20" t="s">
        <v>31</v>
      </c>
      <c r="F161" s="2"/>
      <c r="G161" s="1"/>
      <c r="H161" s="1"/>
      <c r="I161" s="3"/>
      <c r="J161" s="1"/>
      <c r="K161" s="1"/>
      <c r="L161" s="3"/>
      <c r="M161" s="1"/>
      <c r="N161" s="1"/>
      <c r="P161" s="95"/>
    </row>
    <row r="162" spans="1:16" ht="12.75">
      <c r="A162" s="1">
        <v>53</v>
      </c>
      <c r="B162" s="64" t="str">
        <f>IF(INDEX(Tab_temp,MATCH($A162,Col_base_ordre,0),1)=0,"-",INDEX(Tab_temp,MATCH($A162,Col_base_ordre,0),1))</f>
        <v>-</v>
      </c>
      <c r="C162" s="65">
        <f>IF(INDEX(Tab_temp,MATCH($A162,Col_base_ordre,0),8)=0,"-",INDEX(Tab_temp,MATCH($A162,Col_base_ordre,0),8))</f>
      </c>
      <c r="D162" s="60" t="str">
        <f>IF(INDEX(Tab_temp,MATCH($A162,Col_base_ordre,0),2)=0,"-",INDEX(Tab_temp,MATCH($A162,Col_base_ordre,0),2))</f>
        <v>-</v>
      </c>
      <c r="E162" s="21" t="s">
        <v>31</v>
      </c>
      <c r="F162" s="1"/>
      <c r="G162" s="1"/>
      <c r="H162" s="1"/>
      <c r="I162" s="3"/>
      <c r="J162" s="1"/>
      <c r="K162" s="58" t="s">
        <v>8</v>
      </c>
      <c r="L162" s="3"/>
      <c r="M162" s="1"/>
      <c r="N162" s="1"/>
      <c r="P162" s="95"/>
    </row>
    <row r="163" spans="1:16" ht="12.75">
      <c r="A163" s="1"/>
      <c r="B163" s="56"/>
      <c r="C163" s="57"/>
      <c r="D163" s="61"/>
      <c r="E163" s="1"/>
      <c r="F163" s="1"/>
      <c r="G163" s="1"/>
      <c r="H163" s="1"/>
      <c r="I163" s="1"/>
      <c r="J163" s="20"/>
      <c r="K163" s="22"/>
      <c r="L163" s="2"/>
      <c r="M163" s="1"/>
      <c r="N163" s="1"/>
      <c r="P163" s="95"/>
    </row>
    <row r="164" spans="1:16" ht="12.75">
      <c r="A164" s="1"/>
      <c r="B164" s="56"/>
      <c r="C164" s="57"/>
      <c r="D164" s="61"/>
      <c r="E164" s="58" t="s">
        <v>8</v>
      </c>
      <c r="F164" s="1"/>
      <c r="G164" s="1"/>
      <c r="H164" s="1"/>
      <c r="I164" s="1"/>
      <c r="J164" s="21"/>
      <c r="K164" s="24"/>
      <c r="L164" s="1"/>
      <c r="M164" s="1"/>
      <c r="N164" s="1"/>
      <c r="P164" s="95"/>
    </row>
    <row r="165" spans="1:16" ht="12.75">
      <c r="A165" s="1">
        <v>13</v>
      </c>
      <c r="B165" s="62" t="str">
        <f>IF(INDEX(Tab_temp,MATCH($A165,Col_base_ordre,0),1)=0,"-",INDEX(Tab_temp,MATCH($A165,Col_base_ordre,0),1))</f>
        <v>-</v>
      </c>
      <c r="C165" s="63">
        <f>IF(INDEX(Tab_temp,MATCH($A165,Col_base_ordre,0),8)=0,"-",INDEX(Tab_temp,MATCH($A165,Col_base_ordre,0),8))</f>
      </c>
      <c r="D165" s="59" t="str">
        <f>IF(INDEX(Tab_temp,MATCH($A165,Col_base_ordre,0),2)=0,"-",INDEX(Tab_temp,MATCH($A165,Col_base_ordre,0),2))</f>
        <v>-</v>
      </c>
      <c r="E165" s="20" t="s">
        <v>31</v>
      </c>
      <c r="F165" s="1"/>
      <c r="G165" s="1"/>
      <c r="H165" s="1"/>
      <c r="I165" s="3"/>
      <c r="J165" s="1"/>
      <c r="K165" s="1"/>
      <c r="L165" s="1"/>
      <c r="M165" s="1"/>
      <c r="N165" s="1"/>
      <c r="P165" s="95"/>
    </row>
    <row r="166" spans="1:16" ht="12.75" customHeight="1">
      <c r="A166" s="1">
        <v>29</v>
      </c>
      <c r="B166" s="64" t="str">
        <f>IF(INDEX(Tab_temp,MATCH($A166,Col_base_ordre,0),1)=0,"-",INDEX(Tab_temp,MATCH($A166,Col_base_ordre,0),1))</f>
        <v>-</v>
      </c>
      <c r="C166" s="65">
        <f>IF(INDEX(Tab_temp,MATCH($A166,Col_base_ordre,0),8)=0,"-",INDEX(Tab_temp,MATCH($A166,Col_base_ordre,0),8))</f>
      </c>
      <c r="D166" s="60" t="str">
        <f>IF(INDEX(Tab_temp,MATCH($A166,Col_base_ordre,0),2)=0,"-",INDEX(Tab_temp,MATCH($A166,Col_base_ordre,0),2))</f>
        <v>-</v>
      </c>
      <c r="E166" s="21" t="s">
        <v>31</v>
      </c>
      <c r="F166" s="5"/>
      <c r="G166" s="1"/>
      <c r="H166" s="58" t="s">
        <v>8</v>
      </c>
      <c r="I166" s="3"/>
      <c r="J166" s="1"/>
      <c r="K166" s="1"/>
      <c r="L166" s="1"/>
      <c r="M166" s="1"/>
      <c r="N166" s="1"/>
      <c r="P166" s="95"/>
    </row>
    <row r="167" spans="1:16" ht="12.75">
      <c r="A167" s="1"/>
      <c r="B167" s="56"/>
      <c r="C167" s="57"/>
      <c r="D167" s="61"/>
      <c r="E167" s="1"/>
      <c r="F167" s="1"/>
      <c r="G167" s="20"/>
      <c r="H167" s="22"/>
      <c r="I167" s="2"/>
      <c r="J167" s="1"/>
      <c r="K167" s="1"/>
      <c r="L167" s="1"/>
      <c r="M167" s="1"/>
      <c r="N167" s="1"/>
      <c r="P167" s="95"/>
    </row>
    <row r="168" spans="1:16" ht="12.75">
      <c r="A168" s="1"/>
      <c r="B168" s="56"/>
      <c r="C168" s="57"/>
      <c r="D168" s="61"/>
      <c r="E168" s="58" t="s">
        <v>8</v>
      </c>
      <c r="F168" s="1"/>
      <c r="G168" s="21"/>
      <c r="H168" s="24"/>
      <c r="I168" s="1"/>
      <c r="J168" s="1"/>
      <c r="K168" s="1"/>
      <c r="L168" s="1"/>
      <c r="M168" s="1"/>
      <c r="N168" s="1"/>
      <c r="P168" s="95"/>
    </row>
    <row r="169" spans="1:16" ht="12.75">
      <c r="A169" s="1">
        <v>45</v>
      </c>
      <c r="B169" s="62" t="str">
        <f>IF(INDEX(Tab_temp,MATCH($A169,Col_base_ordre,0),1)=0,"-",INDEX(Tab_temp,MATCH($A169,Col_base_ordre,0),1))</f>
        <v>-</v>
      </c>
      <c r="C169" s="63">
        <f>IF(INDEX(Tab_temp,MATCH($A169,Col_base_ordre,0),8)=0,"-",INDEX(Tab_temp,MATCH($A169,Col_base_ordre,0),8))</f>
      </c>
      <c r="D169" s="59" t="str">
        <f>IF(INDEX(Tab_temp,MATCH($A169,Col_base_ordre,0),2)=0,"-",INDEX(Tab_temp,MATCH($A169,Col_base_ordre,0),2))</f>
        <v>-</v>
      </c>
      <c r="E169" s="20" t="s">
        <v>31</v>
      </c>
      <c r="F169" s="2"/>
      <c r="G169" s="1"/>
      <c r="H169" s="1"/>
      <c r="I169" s="1"/>
      <c r="J169" s="1"/>
      <c r="K169" s="1"/>
      <c r="L169" s="1"/>
      <c r="M169" s="1"/>
      <c r="N169" s="1"/>
      <c r="P169" s="95"/>
    </row>
    <row r="170" spans="1:16" ht="12.75">
      <c r="A170" s="1">
        <v>61</v>
      </c>
      <c r="B170" s="64" t="str">
        <f>IF(INDEX(Tab_temp,MATCH($A170,Col_base_ordre,0),1)=0,"-",INDEX(Tab_temp,MATCH($A170,Col_base_ordre,0),1))</f>
        <v>-</v>
      </c>
      <c r="C170" s="65">
        <f>IF(INDEX(Tab_temp,MATCH($A170,Col_base_ordre,0),8)=0,"-",INDEX(Tab_temp,MATCH($A170,Col_base_ordre,0),8))</f>
      </c>
      <c r="D170" s="60" t="str">
        <f>IF(INDEX(Tab_temp,MATCH($A170,Col_base_ordre,0),2)=0,"-",INDEX(Tab_temp,MATCH($A170,Col_base_ordre,0),2))</f>
        <v>-</v>
      </c>
      <c r="E170" s="21" t="s">
        <v>31</v>
      </c>
      <c r="F170" s="1"/>
      <c r="G170" s="1"/>
      <c r="H170" s="1"/>
      <c r="N170" s="1"/>
      <c r="P170" s="95"/>
    </row>
    <row r="171" spans="1:16" ht="12.75">
      <c r="A171" s="1"/>
      <c r="B171" s="1"/>
      <c r="C171" s="4"/>
      <c r="D171" s="1"/>
      <c r="E171" s="1"/>
      <c r="F171" s="1"/>
      <c r="G171" s="1"/>
      <c r="H171" s="1"/>
      <c r="I171" s="25"/>
      <c r="J171" s="26" t="s">
        <v>10</v>
      </c>
      <c r="K171" s="27"/>
      <c r="L171" s="27"/>
      <c r="M171" s="28"/>
      <c r="N171" s="1"/>
      <c r="P171" s="95"/>
    </row>
    <row r="172" spans="1:16" ht="12.75">
      <c r="A172" s="1"/>
      <c r="B172" s="1"/>
      <c r="C172" s="4"/>
      <c r="D172" s="1"/>
      <c r="E172" s="1"/>
      <c r="F172" s="1"/>
      <c r="G172" s="1"/>
      <c r="H172" s="1"/>
      <c r="I172" s="29" t="s">
        <v>11</v>
      </c>
      <c r="J172" s="30" t="s">
        <v>0</v>
      </c>
      <c r="K172" s="31" t="s">
        <v>1</v>
      </c>
      <c r="L172" s="27"/>
      <c r="M172" s="28"/>
      <c r="N172" s="1"/>
      <c r="P172" s="95"/>
    </row>
    <row r="173" spans="1:16" ht="12.75">
      <c r="A173" s="1"/>
      <c r="B173" s="1"/>
      <c r="C173" s="4"/>
      <c r="H173" s="1"/>
      <c r="I173" s="32">
        <v>1</v>
      </c>
      <c r="J173" s="33"/>
      <c r="K173" s="34"/>
      <c r="L173" s="23"/>
      <c r="M173" s="35"/>
      <c r="N173" s="1"/>
      <c r="P173" s="95"/>
    </row>
    <row r="174" spans="1:16" ht="12.75">
      <c r="A174" s="1"/>
      <c r="B174" s="1"/>
      <c r="C174" s="4"/>
      <c r="D174" s="36" t="s">
        <v>12</v>
      </c>
      <c r="E174" s="27"/>
      <c r="F174" s="27"/>
      <c r="G174" s="37"/>
      <c r="H174" s="1"/>
      <c r="I174" s="38">
        <v>2</v>
      </c>
      <c r="J174" s="39"/>
      <c r="K174" s="40"/>
      <c r="L174" s="41"/>
      <c r="M174" s="42"/>
      <c r="N174" s="1"/>
      <c r="P174" s="95"/>
    </row>
    <row r="175" spans="1:16" ht="12.75">
      <c r="A175" s="1"/>
      <c r="B175" s="1"/>
      <c r="C175" s="4"/>
      <c r="D175" s="31" t="s">
        <v>13</v>
      </c>
      <c r="E175" s="43"/>
      <c r="F175" s="44" t="s">
        <v>14</v>
      </c>
      <c r="G175" s="43"/>
      <c r="H175" s="1"/>
      <c r="I175" s="38">
        <v>3</v>
      </c>
      <c r="J175" s="39"/>
      <c r="K175" s="40"/>
      <c r="L175" s="41"/>
      <c r="M175" s="42"/>
      <c r="N175" s="1"/>
      <c r="P175" s="95"/>
    </row>
    <row r="176" spans="1:16" ht="12.75">
      <c r="A176" s="1"/>
      <c r="B176" s="1"/>
      <c r="C176" s="4"/>
      <c r="D176" s="40"/>
      <c r="E176" s="42"/>
      <c r="F176" s="41"/>
      <c r="G176" s="42"/>
      <c r="H176" s="1"/>
      <c r="I176" s="38">
        <v>4</v>
      </c>
      <c r="J176" s="39"/>
      <c r="K176" s="40"/>
      <c r="L176" s="41"/>
      <c r="M176" s="42"/>
      <c r="N176" s="1"/>
      <c r="P176" s="95"/>
    </row>
    <row r="177" spans="1:16" ht="12.75">
      <c r="A177" s="1"/>
      <c r="B177" s="1"/>
      <c r="C177" s="4"/>
      <c r="D177" s="40"/>
      <c r="E177" s="42"/>
      <c r="F177" s="41"/>
      <c r="G177" s="42"/>
      <c r="H177" s="1"/>
      <c r="I177" s="38">
        <v>5</v>
      </c>
      <c r="J177" s="39"/>
      <c r="K177" s="40"/>
      <c r="L177" s="41"/>
      <c r="M177" s="42"/>
      <c r="N177" s="1"/>
      <c r="P177" s="95"/>
    </row>
    <row r="178" spans="1:16" ht="12.75">
      <c r="A178" s="1"/>
      <c r="B178" s="1"/>
      <c r="C178" s="4"/>
      <c r="D178" s="40"/>
      <c r="E178" s="42"/>
      <c r="F178" s="41"/>
      <c r="G178" s="42"/>
      <c r="H178" s="1"/>
      <c r="I178" s="38">
        <v>6</v>
      </c>
      <c r="J178" s="39"/>
      <c r="K178" s="40"/>
      <c r="L178" s="41"/>
      <c r="M178" s="42"/>
      <c r="N178" s="1"/>
      <c r="P178" s="95"/>
    </row>
    <row r="179" spans="1:16" ht="12.75">
      <c r="A179" s="1"/>
      <c r="B179" s="1"/>
      <c r="C179" s="4"/>
      <c r="D179" s="40"/>
      <c r="E179" s="42"/>
      <c r="F179" s="41"/>
      <c r="G179" s="42"/>
      <c r="H179" s="1"/>
      <c r="I179" s="38">
        <v>7</v>
      </c>
      <c r="J179" s="39"/>
      <c r="K179" s="40"/>
      <c r="L179" s="41"/>
      <c r="M179" s="42"/>
      <c r="N179" s="1"/>
      <c r="P179" s="95"/>
    </row>
    <row r="180" spans="4:16" ht="12.75">
      <c r="D180" s="45"/>
      <c r="E180" s="46"/>
      <c r="F180" s="47"/>
      <c r="G180" s="46"/>
      <c r="I180" s="48">
        <v>8</v>
      </c>
      <c r="J180" s="21"/>
      <c r="K180" s="45"/>
      <c r="L180" s="47"/>
      <c r="M180" s="46"/>
      <c r="P180" s="95"/>
    </row>
    <row r="181" ht="13.5" thickBot="1">
      <c r="P181" s="95"/>
    </row>
    <row r="182" spans="1:16" ht="25.5" thickBot="1" thickTop="1">
      <c r="A182" s="1"/>
      <c r="B182" s="66"/>
      <c r="C182" s="68">
        <f>C138</f>
        <v>0</v>
      </c>
      <c r="D182" s="67"/>
      <c r="E182" s="4"/>
      <c r="F182" s="1"/>
      <c r="G182" s="17" t="str">
        <f>G138</f>
        <v>-</v>
      </c>
      <c r="H182" s="1">
        <f>Base_copie!D$1</f>
        <v>0</v>
      </c>
      <c r="I182" s="1" t="s">
        <v>7</v>
      </c>
      <c r="K182" s="1"/>
      <c r="L182" s="1"/>
      <c r="M182" s="18" t="e">
        <f>#REF!</f>
        <v>#REF!</v>
      </c>
      <c r="N182" s="1"/>
      <c r="P182" s="95"/>
    </row>
    <row r="183" spans="1:16" ht="13.5" thickTop="1">
      <c r="A183" s="1"/>
      <c r="C183" s="4"/>
      <c r="D183" s="1"/>
      <c r="E183" s="1"/>
      <c r="F183" s="1"/>
      <c r="G183" s="1"/>
      <c r="H183" s="1"/>
      <c r="I183" s="69" t="s">
        <v>39</v>
      </c>
      <c r="K183" s="1"/>
      <c r="L183" s="1"/>
      <c r="M183" s="18" t="e">
        <f>#REF!</f>
        <v>#REF!</v>
      </c>
      <c r="N183" s="1"/>
      <c r="P183" s="95"/>
    </row>
    <row r="184" spans="1:16" ht="12.75">
      <c r="A184" s="1"/>
      <c r="B184" s="1"/>
      <c r="C184" s="4"/>
      <c r="D184" s="1"/>
      <c r="E184" s="58" t="s">
        <v>8</v>
      </c>
      <c r="F184" s="1"/>
      <c r="G184" s="1"/>
      <c r="H184" s="19"/>
      <c r="I184" s="1"/>
      <c r="J184" s="1"/>
      <c r="K184" s="1"/>
      <c r="L184" s="1"/>
      <c r="M184" s="1"/>
      <c r="N184" s="1"/>
      <c r="P184" s="95"/>
    </row>
    <row r="185" spans="1:16" ht="12.75">
      <c r="A185" s="1">
        <f>A141+2</f>
        <v>3</v>
      </c>
      <c r="B185" s="62" t="str">
        <f>IF(INDEX(Tab_temp,MATCH($A185,Col_base_ordre,0),1)=0,"-",INDEX(Tab_temp,MATCH($A185,Col_base_ordre,0),1))</f>
        <v>-</v>
      </c>
      <c r="C185" s="63">
        <f>IF(INDEX(Tab_temp,MATCH($A185,Col_base_ordre,0),8)=0,"-",INDEX(Tab_temp,MATCH($A185,Col_base_ordre,0),8))</f>
      </c>
      <c r="D185" s="59" t="str">
        <f>IF(INDEX(Tab_temp,MATCH($A185,Col_base_ordre,0),2)=0,"-",INDEX(Tab_temp,MATCH($A185,Col_base_ordre,0),2))</f>
        <v>-</v>
      </c>
      <c r="E185" s="20" t="s">
        <v>31</v>
      </c>
      <c r="F185" s="1"/>
      <c r="G185" s="1"/>
      <c r="H185" s="1"/>
      <c r="I185" s="1"/>
      <c r="J185" s="1"/>
      <c r="K185" s="1"/>
      <c r="L185" s="1"/>
      <c r="M185" s="1"/>
      <c r="N185" s="1"/>
      <c r="P185" s="95"/>
    </row>
    <row r="186" spans="1:16" ht="12.75">
      <c r="A186" s="1">
        <f>A142+2</f>
        <v>19</v>
      </c>
      <c r="B186" s="64" t="str">
        <f>IF(INDEX(Tab_temp,MATCH($A186,Col_base_ordre,0),1)=0,"-",INDEX(Tab_temp,MATCH($A186,Col_base_ordre,0),1))</f>
        <v>-</v>
      </c>
      <c r="C186" s="65">
        <f>IF(INDEX(Tab_temp,MATCH($A186,Col_base_ordre,0),8)=0,"-",INDEX(Tab_temp,MATCH($A186,Col_base_ordre,0),8))</f>
      </c>
      <c r="D186" s="60" t="str">
        <f>IF(INDEX(Tab_temp,MATCH($A186,Col_base_ordre,0),2)=0,"-",INDEX(Tab_temp,MATCH($A186,Col_base_ordre,0),2))</f>
        <v>-</v>
      </c>
      <c r="E186" s="21" t="s">
        <v>31</v>
      </c>
      <c r="F186" s="5"/>
      <c r="G186" s="1"/>
      <c r="H186" s="58" t="s">
        <v>8</v>
      </c>
      <c r="I186" s="1"/>
      <c r="J186" s="1"/>
      <c r="K186" s="1"/>
      <c r="L186" s="1"/>
      <c r="M186" s="1"/>
      <c r="N186" s="1"/>
      <c r="P186" s="95"/>
    </row>
    <row r="187" spans="1:16" ht="12.75">
      <c r="A187" s="1"/>
      <c r="B187" s="56"/>
      <c r="C187" s="57"/>
      <c r="D187" s="61"/>
      <c r="E187" s="1"/>
      <c r="F187" s="1"/>
      <c r="G187" s="20"/>
      <c r="H187" s="22"/>
      <c r="I187" s="23"/>
      <c r="J187" s="1"/>
      <c r="K187" s="1"/>
      <c r="L187" s="1"/>
      <c r="M187" s="1"/>
      <c r="N187" s="1"/>
      <c r="P187" s="95"/>
    </row>
    <row r="188" spans="1:16" ht="12.75">
      <c r="A188" s="1"/>
      <c r="B188" s="56"/>
      <c r="C188" s="57"/>
      <c r="D188" s="61"/>
      <c r="E188" s="58" t="s">
        <v>8</v>
      </c>
      <c r="F188" s="1"/>
      <c r="G188" s="21"/>
      <c r="H188" s="24"/>
      <c r="I188" s="5"/>
      <c r="J188" s="1"/>
      <c r="K188" s="1"/>
      <c r="L188" s="1"/>
      <c r="M188" s="1"/>
      <c r="N188" s="1"/>
      <c r="P188" s="95"/>
    </row>
    <row r="189" spans="1:16" ht="12.75">
      <c r="A189" s="1">
        <f>A145+2</f>
        <v>35</v>
      </c>
      <c r="B189" s="62" t="str">
        <f>IF(INDEX(Tab_temp,MATCH($A189,Col_base_ordre,0),1)=0,"-",INDEX(Tab_temp,MATCH($A189,Col_base_ordre,0),1))</f>
        <v>-</v>
      </c>
      <c r="C189" s="63">
        <f>IF(INDEX(Tab_temp,MATCH($A189,Col_base_ordre,0),8)=0,"-",INDEX(Tab_temp,MATCH($A189,Col_base_ordre,0),8))</f>
      </c>
      <c r="D189" s="59" t="str">
        <f>IF(INDEX(Tab_temp,MATCH($A189,Col_base_ordre,0),2)=0,"-",INDEX(Tab_temp,MATCH($A189,Col_base_ordre,0),2))</f>
        <v>-</v>
      </c>
      <c r="E189" s="20" t="s">
        <v>31</v>
      </c>
      <c r="F189" s="2"/>
      <c r="G189" s="1"/>
      <c r="H189" s="1"/>
      <c r="I189" s="3"/>
      <c r="J189" s="1"/>
      <c r="K189" s="1"/>
      <c r="L189" s="1"/>
      <c r="M189" s="1"/>
      <c r="N189" s="1"/>
      <c r="P189" s="95"/>
    </row>
    <row r="190" spans="1:16" ht="12.75">
      <c r="A190" s="1">
        <f>A146+2</f>
        <v>51</v>
      </c>
      <c r="B190" s="64" t="str">
        <f>IF(INDEX(Tab_temp,MATCH($A190,Col_base_ordre,0),1)=0,"-",INDEX(Tab_temp,MATCH($A190,Col_base_ordre,0),1))</f>
        <v>-</v>
      </c>
      <c r="C190" s="65">
        <f>IF(INDEX(Tab_temp,MATCH($A190,Col_base_ordre,0),8)=0,"-",INDEX(Tab_temp,MATCH($A190,Col_base_ordre,0),8))</f>
      </c>
      <c r="D190" s="60" t="str">
        <f>IF(INDEX(Tab_temp,MATCH($A190,Col_base_ordre,0),2)=0,"-",INDEX(Tab_temp,MATCH($A190,Col_base_ordre,0),2))</f>
        <v>-</v>
      </c>
      <c r="E190" s="21" t="s">
        <v>31</v>
      </c>
      <c r="F190" s="1"/>
      <c r="G190" s="1"/>
      <c r="H190" s="1"/>
      <c r="I190" s="3"/>
      <c r="J190" s="1"/>
      <c r="K190" s="58" t="s">
        <v>8</v>
      </c>
      <c r="L190" s="1"/>
      <c r="M190" s="1"/>
      <c r="N190" s="1"/>
      <c r="P190" s="95"/>
    </row>
    <row r="191" spans="1:16" ht="12.75">
      <c r="A191" s="1"/>
      <c r="B191" s="56"/>
      <c r="C191" s="57"/>
      <c r="D191" s="61"/>
      <c r="E191" s="1"/>
      <c r="F191" s="1"/>
      <c r="G191" s="1"/>
      <c r="H191" s="1"/>
      <c r="I191" s="1"/>
      <c r="J191" s="20"/>
      <c r="K191" s="22"/>
      <c r="L191" s="1"/>
      <c r="M191" s="1"/>
      <c r="N191" s="1"/>
      <c r="P191" s="95"/>
    </row>
    <row r="192" spans="1:16" ht="12.75">
      <c r="A192" s="1"/>
      <c r="B192" s="56"/>
      <c r="C192" s="57"/>
      <c r="D192" s="61"/>
      <c r="E192" s="58" t="s">
        <v>8</v>
      </c>
      <c r="F192" s="1"/>
      <c r="G192" s="1"/>
      <c r="H192" s="1"/>
      <c r="I192" s="1"/>
      <c r="J192" s="21"/>
      <c r="K192" s="24"/>
      <c r="L192" s="5"/>
      <c r="M192" s="1"/>
      <c r="N192" s="1"/>
      <c r="P192" s="95"/>
    </row>
    <row r="193" spans="1:16" ht="12.75">
      <c r="A193" s="1">
        <f>A149+2</f>
        <v>11</v>
      </c>
      <c r="B193" s="62" t="str">
        <f>IF(INDEX(Tab_temp,MATCH($A193,Col_base_ordre,0),1)=0,"-",INDEX(Tab_temp,MATCH($A193,Col_base_ordre,0),1))</f>
        <v>-</v>
      </c>
      <c r="C193" s="63">
        <f>IF(INDEX(Tab_temp,MATCH($A193,Col_base_ordre,0),8)=0,"-",INDEX(Tab_temp,MATCH($A193,Col_base_ordre,0),8))</f>
      </c>
      <c r="D193" s="59" t="str">
        <f>IF(INDEX(Tab_temp,MATCH($A193,Col_base_ordre,0),2)=0,"-",INDEX(Tab_temp,MATCH($A193,Col_base_ordre,0),2))</f>
        <v>-</v>
      </c>
      <c r="E193" s="20" t="s">
        <v>31</v>
      </c>
      <c r="F193" s="1"/>
      <c r="G193" s="1"/>
      <c r="H193" s="1"/>
      <c r="I193" s="3"/>
      <c r="J193" s="1"/>
      <c r="K193" s="1"/>
      <c r="L193" s="3"/>
      <c r="M193" s="1"/>
      <c r="N193" s="1"/>
      <c r="P193" s="95"/>
    </row>
    <row r="194" spans="1:16" ht="12.75">
      <c r="A194" s="1">
        <f>A150+2</f>
        <v>27</v>
      </c>
      <c r="B194" s="64" t="str">
        <f>IF(INDEX(Tab_temp,MATCH($A194,Col_base_ordre,0),1)=0,"-",INDEX(Tab_temp,MATCH($A194,Col_base_ordre,0),1))</f>
        <v>-</v>
      </c>
      <c r="C194" s="65">
        <f>IF(INDEX(Tab_temp,MATCH($A194,Col_base_ordre,0),8)=0,"-",INDEX(Tab_temp,MATCH($A194,Col_base_ordre,0),8))</f>
      </c>
      <c r="D194" s="60" t="str">
        <f>IF(INDEX(Tab_temp,MATCH($A194,Col_base_ordre,0),2)=0,"-",INDEX(Tab_temp,MATCH($A194,Col_base_ordre,0),2))</f>
        <v>-</v>
      </c>
      <c r="E194" s="21" t="s">
        <v>31</v>
      </c>
      <c r="F194" s="5"/>
      <c r="G194" s="1"/>
      <c r="H194" s="58" t="s">
        <v>8</v>
      </c>
      <c r="I194" s="3"/>
      <c r="J194" s="1"/>
      <c r="K194" s="1"/>
      <c r="L194" s="3"/>
      <c r="M194" s="1"/>
      <c r="N194" s="1"/>
      <c r="P194" s="95"/>
    </row>
    <row r="195" spans="1:16" ht="12.75">
      <c r="A195" s="1"/>
      <c r="B195" s="56"/>
      <c r="C195" s="57"/>
      <c r="D195" s="61"/>
      <c r="E195" s="1"/>
      <c r="F195" s="1"/>
      <c r="G195" s="20"/>
      <c r="H195" s="22"/>
      <c r="I195" s="2"/>
      <c r="J195" s="1"/>
      <c r="K195" s="1"/>
      <c r="L195" s="3"/>
      <c r="M195" s="1"/>
      <c r="N195" s="1"/>
      <c r="P195" s="95"/>
    </row>
    <row r="196" spans="1:16" ht="12.75">
      <c r="A196" s="1"/>
      <c r="B196" s="56"/>
      <c r="C196" s="57"/>
      <c r="D196" s="61"/>
      <c r="E196" s="58" t="s">
        <v>8</v>
      </c>
      <c r="F196" s="1"/>
      <c r="G196" s="21"/>
      <c r="H196" s="24"/>
      <c r="I196" s="1"/>
      <c r="J196" s="1"/>
      <c r="K196" s="1"/>
      <c r="L196" s="3"/>
      <c r="M196" s="1"/>
      <c r="N196" s="1"/>
      <c r="P196" s="95"/>
    </row>
    <row r="197" spans="1:16" ht="12.75">
      <c r="A197" s="1">
        <f>A153+2</f>
        <v>43</v>
      </c>
      <c r="B197" s="62" t="str">
        <f>IF(INDEX(Tab_temp,MATCH($A197,Col_base_ordre,0),1)=0,"-",INDEX(Tab_temp,MATCH($A197,Col_base_ordre,0),1))</f>
        <v>-</v>
      </c>
      <c r="C197" s="63">
        <f>IF(INDEX(Tab_temp,MATCH($A197,Col_base_ordre,0),8)=0,"-",INDEX(Tab_temp,MATCH($A197,Col_base_ordre,0),8))</f>
      </c>
      <c r="D197" s="59" t="str">
        <f>IF(INDEX(Tab_temp,MATCH($A197,Col_base_ordre,0),2)=0,"-",INDEX(Tab_temp,MATCH($A197,Col_base_ordre,0),2))</f>
        <v>-</v>
      </c>
      <c r="E197" s="20" t="s">
        <v>31</v>
      </c>
      <c r="F197" s="2"/>
      <c r="G197" s="1"/>
      <c r="H197" s="1"/>
      <c r="I197" s="1"/>
      <c r="J197" s="1"/>
      <c r="K197" s="1"/>
      <c r="L197" s="3"/>
      <c r="M197" s="1"/>
      <c r="N197" s="1"/>
      <c r="P197" s="95"/>
    </row>
    <row r="198" spans="1:16" ht="12.75">
      <c r="A198" s="1">
        <f>A154+2</f>
        <v>59</v>
      </c>
      <c r="B198" s="64" t="str">
        <f>IF(INDEX(Tab_temp,MATCH($A198,Col_base_ordre,0),1)=0,"-",INDEX(Tab_temp,MATCH($A198,Col_base_ordre,0),1))</f>
        <v>-</v>
      </c>
      <c r="C198" s="65">
        <f>IF(INDEX(Tab_temp,MATCH($A198,Col_base_ordre,0),8)=0,"-",INDEX(Tab_temp,MATCH($A198,Col_base_ordre,0),8))</f>
      </c>
      <c r="D198" s="60" t="str">
        <f>IF(INDEX(Tab_temp,MATCH($A198,Col_base_ordre,0),2)=0,"-",INDEX(Tab_temp,MATCH($A198,Col_base_ordre,0),2))</f>
        <v>-</v>
      </c>
      <c r="E198" s="21" t="s">
        <v>31</v>
      </c>
      <c r="F198" s="1"/>
      <c r="G198" s="1"/>
      <c r="H198" s="1"/>
      <c r="I198" s="1"/>
      <c r="J198" s="1"/>
      <c r="K198" s="1"/>
      <c r="L198" s="3"/>
      <c r="M198" s="1" t="s">
        <v>43</v>
      </c>
      <c r="N198" s="58" t="s">
        <v>8</v>
      </c>
      <c r="P198" s="95"/>
    </row>
    <row r="199" spans="1:16" ht="12.75">
      <c r="A199" s="1"/>
      <c r="B199" s="56"/>
      <c r="C199" s="57"/>
      <c r="D199" s="61"/>
      <c r="E199" s="1"/>
      <c r="F199" s="1"/>
      <c r="G199" s="1"/>
      <c r="H199" s="1"/>
      <c r="I199" s="1"/>
      <c r="J199" s="1"/>
      <c r="K199" s="1"/>
      <c r="L199" s="1"/>
      <c r="M199" s="20"/>
      <c r="N199" s="22"/>
      <c r="P199" s="95"/>
    </row>
    <row r="200" spans="1:16" ht="12.75">
      <c r="A200" s="1"/>
      <c r="B200" s="56"/>
      <c r="C200" s="57"/>
      <c r="D200" s="61"/>
      <c r="E200" s="58" t="s">
        <v>8</v>
      </c>
      <c r="F200" s="1"/>
      <c r="G200" s="1"/>
      <c r="H200" s="1"/>
      <c r="I200" s="1"/>
      <c r="J200" s="1"/>
      <c r="K200" s="1"/>
      <c r="L200" s="1"/>
      <c r="M200" s="21"/>
      <c r="N200" s="24"/>
      <c r="P200" s="95"/>
    </row>
    <row r="201" spans="1:16" ht="12.75">
      <c r="A201" s="1">
        <f>A157+2</f>
        <v>7</v>
      </c>
      <c r="B201" s="62" t="str">
        <f>IF(INDEX(Tab_temp,MATCH($A201,Col_base_ordre,0),1)=0,"-",INDEX(Tab_temp,MATCH($A201,Col_base_ordre,0),1))</f>
        <v>-</v>
      </c>
      <c r="C201" s="63">
        <f>IF(INDEX(Tab_temp,MATCH($A201,Col_base_ordre,0),8)=0,"-",INDEX(Tab_temp,MATCH($A201,Col_base_ordre,0),8))</f>
      </c>
      <c r="D201" s="59" t="str">
        <f>IF(INDEX(Tab_temp,MATCH($A201,Col_base_ordre,0),2)=0,"-",INDEX(Tab_temp,MATCH($A201,Col_base_ordre,0),2))</f>
        <v>-</v>
      </c>
      <c r="E201" s="20" t="s">
        <v>31</v>
      </c>
      <c r="F201" s="1"/>
      <c r="G201" s="1"/>
      <c r="H201" s="1"/>
      <c r="I201" s="1"/>
      <c r="J201" s="1"/>
      <c r="K201" s="1"/>
      <c r="L201" s="3"/>
      <c r="M201" s="1"/>
      <c r="N201" s="1"/>
      <c r="P201" s="95"/>
    </row>
    <row r="202" spans="1:16" ht="12.75">
      <c r="A202" s="1">
        <f>A158+2</f>
        <v>23</v>
      </c>
      <c r="B202" s="64" t="str">
        <f>IF(INDEX(Tab_temp,MATCH($A202,Col_base_ordre,0),1)=0,"-",INDEX(Tab_temp,MATCH($A202,Col_base_ordre,0),1))</f>
        <v>-</v>
      </c>
      <c r="C202" s="65">
        <f>IF(INDEX(Tab_temp,MATCH($A202,Col_base_ordre,0),8)=0,"-",INDEX(Tab_temp,MATCH($A202,Col_base_ordre,0),8))</f>
      </c>
      <c r="D202" s="60" t="str">
        <f>IF(INDEX(Tab_temp,MATCH($A202,Col_base_ordre,0),2)=0,"-",INDEX(Tab_temp,MATCH($A202,Col_base_ordre,0),2))</f>
        <v>-</v>
      </c>
      <c r="E202" s="21" t="s">
        <v>31</v>
      </c>
      <c r="F202" s="5"/>
      <c r="G202" s="1"/>
      <c r="H202" s="58" t="s">
        <v>8</v>
      </c>
      <c r="I202" s="1"/>
      <c r="J202" s="1"/>
      <c r="K202" s="1"/>
      <c r="L202" s="3"/>
      <c r="M202" s="1"/>
      <c r="N202" s="1"/>
      <c r="P202" s="95"/>
    </row>
    <row r="203" spans="1:16" ht="12.75">
      <c r="A203" s="1"/>
      <c r="B203" s="56"/>
      <c r="C203" s="57"/>
      <c r="D203" s="61"/>
      <c r="E203" s="1"/>
      <c r="F203" s="1"/>
      <c r="G203" s="20"/>
      <c r="H203" s="22"/>
      <c r="I203" s="23"/>
      <c r="J203" s="1"/>
      <c r="K203" s="1"/>
      <c r="L203" s="3"/>
      <c r="M203" s="1"/>
      <c r="N203" s="1"/>
      <c r="P203" s="95"/>
    </row>
    <row r="204" spans="1:16" ht="12.75">
      <c r="A204" s="1"/>
      <c r="B204" s="56"/>
      <c r="C204" s="57"/>
      <c r="D204" s="61"/>
      <c r="E204" s="58" t="s">
        <v>8</v>
      </c>
      <c r="F204" s="1"/>
      <c r="G204" s="21"/>
      <c r="H204" s="24"/>
      <c r="I204" s="5"/>
      <c r="J204" s="1"/>
      <c r="K204" s="1"/>
      <c r="L204" s="3"/>
      <c r="M204" s="1"/>
      <c r="N204" s="1"/>
      <c r="P204" s="95"/>
    </row>
    <row r="205" spans="1:16" ht="12.75">
      <c r="A205" s="1">
        <f>A161+2</f>
        <v>39</v>
      </c>
      <c r="B205" s="62" t="str">
        <f>IF(INDEX(Tab_temp,MATCH($A205,Col_base_ordre,0),1)=0,"-",INDEX(Tab_temp,MATCH($A205,Col_base_ordre,0),1))</f>
        <v>-</v>
      </c>
      <c r="C205" s="63">
        <f>IF(INDEX(Tab_temp,MATCH($A205,Col_base_ordre,0),8)=0,"-",INDEX(Tab_temp,MATCH($A205,Col_base_ordre,0),8))</f>
      </c>
      <c r="D205" s="59" t="str">
        <f>IF(INDEX(Tab_temp,MATCH($A205,Col_base_ordre,0),2)=0,"-",INDEX(Tab_temp,MATCH($A205,Col_base_ordre,0),2))</f>
        <v>-</v>
      </c>
      <c r="E205" s="20" t="s">
        <v>31</v>
      </c>
      <c r="F205" s="2"/>
      <c r="G205" s="1"/>
      <c r="H205" s="1"/>
      <c r="I205" s="3"/>
      <c r="J205" s="1"/>
      <c r="K205" s="1"/>
      <c r="L205" s="3"/>
      <c r="M205" s="1"/>
      <c r="N205" s="1"/>
      <c r="P205" s="95"/>
    </row>
    <row r="206" spans="1:16" ht="12.75">
      <c r="A206" s="1">
        <f>A162+2</f>
        <v>55</v>
      </c>
      <c r="B206" s="64" t="str">
        <f>IF(INDEX(Tab_temp,MATCH($A206,Col_base_ordre,0),1)=0,"-",INDEX(Tab_temp,MATCH($A206,Col_base_ordre,0),1))</f>
        <v>-</v>
      </c>
      <c r="C206" s="65">
        <f>IF(INDEX(Tab_temp,MATCH($A206,Col_base_ordre,0),8)=0,"-",INDEX(Tab_temp,MATCH($A206,Col_base_ordre,0),8))</f>
      </c>
      <c r="D206" s="60" t="str">
        <f>IF(INDEX(Tab_temp,MATCH($A206,Col_base_ordre,0),2)=0,"-",INDEX(Tab_temp,MATCH($A206,Col_base_ordre,0),2))</f>
        <v>-</v>
      </c>
      <c r="E206" s="21" t="s">
        <v>31</v>
      </c>
      <c r="F206" s="1"/>
      <c r="G206" s="1"/>
      <c r="H206" s="1"/>
      <c r="I206" s="3"/>
      <c r="J206" s="1"/>
      <c r="K206" s="58" t="s">
        <v>8</v>
      </c>
      <c r="L206" s="3"/>
      <c r="M206" s="1"/>
      <c r="N206" s="1"/>
      <c r="P206" s="95"/>
    </row>
    <row r="207" spans="1:16" ht="12.75">
      <c r="A207" s="1"/>
      <c r="B207" s="56"/>
      <c r="C207" s="57"/>
      <c r="D207" s="61"/>
      <c r="E207" s="1"/>
      <c r="F207" s="1"/>
      <c r="G207" s="1"/>
      <c r="H207" s="1"/>
      <c r="I207" s="1"/>
      <c r="J207" s="20"/>
      <c r="K207" s="22"/>
      <c r="L207" s="2"/>
      <c r="M207" s="1"/>
      <c r="N207" s="1"/>
      <c r="P207" s="95"/>
    </row>
    <row r="208" spans="1:16" ht="12.75">
      <c r="A208" s="1"/>
      <c r="B208" s="56"/>
      <c r="C208" s="57"/>
      <c r="D208" s="61"/>
      <c r="E208" s="58" t="s">
        <v>8</v>
      </c>
      <c r="F208" s="1"/>
      <c r="G208" s="1"/>
      <c r="H208" s="1"/>
      <c r="I208" s="1"/>
      <c r="J208" s="21"/>
      <c r="K208" s="24"/>
      <c r="L208" s="1"/>
      <c r="M208" s="1"/>
      <c r="N208" s="1"/>
      <c r="P208" s="95"/>
    </row>
    <row r="209" spans="1:16" ht="12.75">
      <c r="A209" s="1">
        <f>A165+2</f>
        <v>15</v>
      </c>
      <c r="B209" s="62" t="str">
        <f>IF(INDEX(Tab_temp,MATCH($A209,Col_base_ordre,0),1)=0,"-",INDEX(Tab_temp,MATCH($A209,Col_base_ordre,0),1))</f>
        <v>-</v>
      </c>
      <c r="C209" s="63">
        <f>IF(INDEX(Tab_temp,MATCH($A209,Col_base_ordre,0),8)=0,"-",INDEX(Tab_temp,MATCH($A209,Col_base_ordre,0),8))</f>
      </c>
      <c r="D209" s="59" t="str">
        <f>IF(INDEX(Tab_temp,MATCH($A209,Col_base_ordre,0),2)=0,"-",INDEX(Tab_temp,MATCH($A209,Col_base_ordre,0),2))</f>
        <v>-</v>
      </c>
      <c r="E209" s="20" t="s">
        <v>31</v>
      </c>
      <c r="F209" s="1"/>
      <c r="G209" s="1"/>
      <c r="H209" s="1"/>
      <c r="I209" s="3"/>
      <c r="J209" s="1"/>
      <c r="K209" s="1"/>
      <c r="L209" s="1"/>
      <c r="M209" s="1"/>
      <c r="N209" s="1"/>
      <c r="P209" s="95"/>
    </row>
    <row r="210" spans="1:16" ht="12.75">
      <c r="A210" s="1">
        <f>A166+2</f>
        <v>31</v>
      </c>
      <c r="B210" s="64" t="str">
        <f>IF(INDEX(Tab_temp,MATCH($A210,Col_base_ordre,0),1)=0,"-",INDEX(Tab_temp,MATCH($A210,Col_base_ordre,0),1))</f>
        <v>-</v>
      </c>
      <c r="C210" s="65">
        <f>IF(INDEX(Tab_temp,MATCH($A210,Col_base_ordre,0),8)=0,"-",INDEX(Tab_temp,MATCH($A210,Col_base_ordre,0),8))</f>
      </c>
      <c r="D210" s="60" t="str">
        <f>IF(INDEX(Tab_temp,MATCH($A210,Col_base_ordre,0),2)=0,"-",INDEX(Tab_temp,MATCH($A210,Col_base_ordre,0),2))</f>
        <v>-</v>
      </c>
      <c r="E210" s="21" t="s">
        <v>31</v>
      </c>
      <c r="F210" s="5"/>
      <c r="G210" s="1"/>
      <c r="H210" s="58" t="s">
        <v>8</v>
      </c>
      <c r="I210" s="3"/>
      <c r="J210" s="1"/>
      <c r="K210" s="1"/>
      <c r="L210" s="1"/>
      <c r="M210" s="1"/>
      <c r="N210" s="1"/>
      <c r="P210" s="95"/>
    </row>
    <row r="211" spans="1:16" ht="12.75">
      <c r="A211" s="1"/>
      <c r="B211" s="56"/>
      <c r="C211" s="57"/>
      <c r="D211" s="61"/>
      <c r="E211" s="1"/>
      <c r="F211" s="1"/>
      <c r="G211" s="20"/>
      <c r="H211" s="22"/>
      <c r="I211" s="2"/>
      <c r="J211" s="1"/>
      <c r="K211" s="1"/>
      <c r="L211" s="1"/>
      <c r="M211" s="1"/>
      <c r="N211" s="1"/>
      <c r="P211" s="95"/>
    </row>
    <row r="212" spans="1:16" ht="12.75">
      <c r="A212" s="1"/>
      <c r="B212" s="56"/>
      <c r="C212" s="57"/>
      <c r="D212" s="61"/>
      <c r="E212" s="58" t="s">
        <v>8</v>
      </c>
      <c r="F212" s="1"/>
      <c r="G212" s="21"/>
      <c r="H212" s="24"/>
      <c r="I212" s="1"/>
      <c r="J212" s="1"/>
      <c r="K212" s="1"/>
      <c r="L212" s="1"/>
      <c r="M212" s="1"/>
      <c r="N212" s="1"/>
      <c r="P212" s="95"/>
    </row>
    <row r="213" spans="1:16" ht="12.75">
      <c r="A213" s="1">
        <f>A169+2</f>
        <v>47</v>
      </c>
      <c r="B213" s="62" t="str">
        <f>IF(INDEX(Tab_temp,MATCH($A213,Col_base_ordre,0),1)=0,"-",INDEX(Tab_temp,MATCH($A213,Col_base_ordre,0),1))</f>
        <v>-</v>
      </c>
      <c r="C213" s="63">
        <f>IF(INDEX(Tab_temp,MATCH($A213,Col_base_ordre,0),8)=0,"-",INDEX(Tab_temp,MATCH($A213,Col_base_ordre,0),8))</f>
      </c>
      <c r="D213" s="59" t="str">
        <f>IF(INDEX(Tab_temp,MATCH($A213,Col_base_ordre,0),2)=0,"-",INDEX(Tab_temp,MATCH($A213,Col_base_ordre,0),2))</f>
        <v>-</v>
      </c>
      <c r="E213" s="20" t="s">
        <v>31</v>
      </c>
      <c r="F213" s="2"/>
      <c r="G213" s="1"/>
      <c r="H213" s="1"/>
      <c r="I213" s="1"/>
      <c r="J213" s="1"/>
      <c r="K213" s="1"/>
      <c r="L213" s="1"/>
      <c r="M213" s="1"/>
      <c r="N213" s="1"/>
      <c r="P213" s="95"/>
    </row>
    <row r="214" spans="1:16" ht="12.75">
      <c r="A214" s="1">
        <f>A170+2</f>
        <v>63</v>
      </c>
      <c r="B214" s="64" t="str">
        <f>IF(INDEX(Tab_temp,MATCH($A214,Col_base_ordre,0),1)=0,"-",INDEX(Tab_temp,MATCH($A214,Col_base_ordre,0),1))</f>
        <v>-</v>
      </c>
      <c r="C214" s="65">
        <f>IF(INDEX(Tab_temp,MATCH($A214,Col_base_ordre,0),8)=0,"-",INDEX(Tab_temp,MATCH($A214,Col_base_ordre,0),8))</f>
      </c>
      <c r="D214" s="60" t="str">
        <f>IF(INDEX(Tab_temp,MATCH($A214,Col_base_ordre,0),2)=0,"-",INDEX(Tab_temp,MATCH($A214,Col_base_ordre,0),2))</f>
        <v>-</v>
      </c>
      <c r="E214" s="21" t="s">
        <v>31</v>
      </c>
      <c r="F214" s="1"/>
      <c r="G214" s="1"/>
      <c r="H214" s="1"/>
      <c r="N214" s="1"/>
      <c r="P214" s="95"/>
    </row>
    <row r="215" spans="1:16" ht="12.75">
      <c r="A215" s="1"/>
      <c r="B215" s="1"/>
      <c r="C215" s="4"/>
      <c r="D215" s="1"/>
      <c r="E215" s="1"/>
      <c r="F215" s="1"/>
      <c r="G215" s="1"/>
      <c r="H215" s="1"/>
      <c r="I215" s="25"/>
      <c r="J215" s="26" t="s">
        <v>10</v>
      </c>
      <c r="K215" s="27"/>
      <c r="L215" s="27"/>
      <c r="M215" s="28"/>
      <c r="N215" s="1"/>
      <c r="P215" s="95"/>
    </row>
    <row r="216" spans="1:16" ht="12.75">
      <c r="A216" s="1"/>
      <c r="B216" s="1"/>
      <c r="C216" s="4"/>
      <c r="D216" s="1"/>
      <c r="E216" s="1"/>
      <c r="F216" s="1"/>
      <c r="G216" s="1"/>
      <c r="H216" s="1"/>
      <c r="I216" s="29" t="s">
        <v>11</v>
      </c>
      <c r="J216" s="30" t="s">
        <v>0</v>
      </c>
      <c r="K216" s="31" t="s">
        <v>1</v>
      </c>
      <c r="L216" s="27"/>
      <c r="M216" s="28"/>
      <c r="N216" s="1"/>
      <c r="P216" s="95"/>
    </row>
    <row r="217" spans="1:16" ht="12.75">
      <c r="A217" s="1"/>
      <c r="B217" s="1"/>
      <c r="C217" s="4"/>
      <c r="H217" s="1"/>
      <c r="I217" s="32">
        <v>1</v>
      </c>
      <c r="J217" s="33"/>
      <c r="K217" s="34"/>
      <c r="L217" s="23"/>
      <c r="M217" s="35"/>
      <c r="N217" s="1"/>
      <c r="P217" s="95"/>
    </row>
    <row r="218" spans="1:16" ht="12.75">
      <c r="A218" s="1"/>
      <c r="B218" s="1"/>
      <c r="C218" s="4"/>
      <c r="D218" s="36" t="s">
        <v>12</v>
      </c>
      <c r="E218" s="27"/>
      <c r="F218" s="27"/>
      <c r="G218" s="37"/>
      <c r="H218" s="1"/>
      <c r="I218" s="38">
        <v>2</v>
      </c>
      <c r="J218" s="39"/>
      <c r="K218" s="40"/>
      <c r="L218" s="41"/>
      <c r="M218" s="42"/>
      <c r="N218" s="1"/>
      <c r="P218" s="95"/>
    </row>
    <row r="219" spans="1:16" ht="12.75">
      <c r="A219" s="1"/>
      <c r="B219" s="1"/>
      <c r="C219" s="4"/>
      <c r="D219" s="31" t="s">
        <v>13</v>
      </c>
      <c r="E219" s="43"/>
      <c r="F219" s="44" t="s">
        <v>14</v>
      </c>
      <c r="G219" s="43"/>
      <c r="H219" s="1"/>
      <c r="I219" s="38">
        <v>3</v>
      </c>
      <c r="J219" s="39"/>
      <c r="K219" s="40"/>
      <c r="L219" s="41"/>
      <c r="M219" s="42"/>
      <c r="N219" s="1"/>
      <c r="P219" s="95"/>
    </row>
    <row r="220" spans="1:16" ht="12.75">
      <c r="A220" s="1"/>
      <c r="B220" s="1"/>
      <c r="C220" s="4"/>
      <c r="D220" s="40"/>
      <c r="E220" s="42"/>
      <c r="F220" s="41"/>
      <c r="G220" s="42"/>
      <c r="H220" s="1"/>
      <c r="I220" s="38">
        <v>4</v>
      </c>
      <c r="J220" s="39"/>
      <c r="K220" s="40"/>
      <c r="L220" s="41"/>
      <c r="M220" s="42"/>
      <c r="N220" s="1"/>
      <c r="P220" s="95"/>
    </row>
    <row r="221" spans="1:16" ht="12.75">
      <c r="A221" s="1"/>
      <c r="B221" s="1"/>
      <c r="C221" s="4"/>
      <c r="D221" s="40"/>
      <c r="E221" s="42"/>
      <c r="F221" s="41"/>
      <c r="G221" s="42"/>
      <c r="H221" s="1"/>
      <c r="I221" s="38">
        <v>5</v>
      </c>
      <c r="J221" s="39"/>
      <c r="K221" s="40"/>
      <c r="L221" s="41"/>
      <c r="M221" s="42"/>
      <c r="N221" s="1"/>
      <c r="P221" s="95"/>
    </row>
    <row r="222" spans="1:16" ht="12.75">
      <c r="A222" s="1"/>
      <c r="B222" s="1"/>
      <c r="C222" s="4"/>
      <c r="D222" s="40"/>
      <c r="E222" s="42"/>
      <c r="F222" s="41"/>
      <c r="G222" s="42"/>
      <c r="H222" s="1"/>
      <c r="I222" s="38">
        <v>6</v>
      </c>
      <c r="J222" s="39"/>
      <c r="K222" s="40"/>
      <c r="L222" s="41"/>
      <c r="M222" s="42"/>
      <c r="N222" s="1"/>
      <c r="P222" s="95"/>
    </row>
    <row r="223" spans="1:16" ht="12.75">
      <c r="A223" s="1"/>
      <c r="B223" s="1"/>
      <c r="C223" s="4"/>
      <c r="D223" s="40"/>
      <c r="E223" s="42"/>
      <c r="F223" s="41"/>
      <c r="G223" s="42"/>
      <c r="H223" s="1"/>
      <c r="I223" s="38">
        <v>7</v>
      </c>
      <c r="J223" s="39"/>
      <c r="K223" s="40"/>
      <c r="L223" s="41"/>
      <c r="M223" s="42"/>
      <c r="N223" s="1"/>
      <c r="P223" s="95"/>
    </row>
    <row r="224" spans="4:16" ht="12.75">
      <c r="D224" s="45"/>
      <c r="E224" s="46"/>
      <c r="F224" s="47"/>
      <c r="G224" s="46"/>
      <c r="I224" s="48">
        <v>8</v>
      </c>
      <c r="J224" s="21"/>
      <c r="K224" s="45"/>
      <c r="L224" s="47"/>
      <c r="M224" s="46"/>
      <c r="P224" s="95"/>
    </row>
    <row r="225" ht="13.5" thickBot="1">
      <c r="P225" s="95"/>
    </row>
    <row r="226" spans="1:16" ht="25.5" thickBot="1" thickTop="1">
      <c r="A226" s="1"/>
      <c r="B226" s="66"/>
      <c r="C226" s="68">
        <f>C$2</f>
        <v>0</v>
      </c>
      <c r="D226" s="67"/>
      <c r="E226" s="4"/>
      <c r="F226" s="1"/>
      <c r="G226" s="17" t="str">
        <f>G$2</f>
        <v>-</v>
      </c>
      <c r="H226" s="1">
        <f>Base_copie!D$1</f>
        <v>0</v>
      </c>
      <c r="I226" s="1" t="s">
        <v>7</v>
      </c>
      <c r="K226" s="1"/>
      <c r="L226" s="1"/>
      <c r="M226" s="18" t="e">
        <f>#REF!</f>
        <v>#REF!</v>
      </c>
      <c r="N226" s="1"/>
      <c r="P226" s="95"/>
    </row>
    <row r="227" spans="1:16" ht="13.5" thickTop="1">
      <c r="A227" s="1"/>
      <c r="C227" s="4"/>
      <c r="D227" s="1"/>
      <c r="E227" s="1"/>
      <c r="F227" s="1"/>
      <c r="G227" s="1"/>
      <c r="I227" s="69" t="s">
        <v>44</v>
      </c>
      <c r="K227" s="1"/>
      <c r="L227" s="1"/>
      <c r="M227" s="18" t="e">
        <f>#REF!</f>
        <v>#REF!</v>
      </c>
      <c r="N227" s="1"/>
      <c r="P227" s="95"/>
    </row>
    <row r="228" spans="1:16" ht="12.75">
      <c r="A228" s="1"/>
      <c r="B228" s="1"/>
      <c r="C228" s="4"/>
      <c r="D228" s="1"/>
      <c r="E228" s="58" t="s">
        <v>8</v>
      </c>
      <c r="F228" s="1"/>
      <c r="G228" s="1"/>
      <c r="H228" s="19"/>
      <c r="I228" s="1"/>
      <c r="J228" s="1"/>
      <c r="K228" s="1"/>
      <c r="L228" s="1"/>
      <c r="M228" s="1"/>
      <c r="N228" s="1"/>
      <c r="P228" s="95"/>
    </row>
    <row r="229" spans="1:16" ht="12.75">
      <c r="A229" s="1">
        <f>A141+1</f>
        <v>2</v>
      </c>
      <c r="B229" s="62" t="str">
        <f>IF(INDEX(Tab_temp,MATCH($A229,Col_base_ordre,0),1)=0,"-",INDEX(Tab_temp,MATCH($A229,Col_base_ordre,0),1))</f>
        <v>-</v>
      </c>
      <c r="C229" s="63">
        <f>IF(INDEX(Tab_temp,MATCH($A229,Col_base_ordre,0),8)=0,"-",INDEX(Tab_temp,MATCH($A229,Col_base_ordre,0),8))</f>
      </c>
      <c r="D229" s="59" t="str">
        <f>IF(INDEX(Tab_temp,MATCH($A229,Col_base_ordre,0),2)=0,"-",INDEX(Tab_temp,MATCH($A229,Col_base_ordre,0),2))</f>
        <v>-</v>
      </c>
      <c r="E229" s="20" t="s">
        <v>31</v>
      </c>
      <c r="F229" s="1"/>
      <c r="G229" s="1"/>
      <c r="H229" s="1"/>
      <c r="I229" s="1"/>
      <c r="J229" s="1"/>
      <c r="K229" s="1"/>
      <c r="L229" s="1"/>
      <c r="M229" s="1"/>
      <c r="N229" s="1"/>
      <c r="P229" s="95"/>
    </row>
    <row r="230" spans="1:16" ht="12.75">
      <c r="A230" s="1">
        <f>A142+1</f>
        <v>18</v>
      </c>
      <c r="B230" s="64" t="str">
        <f>IF(INDEX(Tab_temp,MATCH($A230,Col_base_ordre,0),1)=0,"-",INDEX(Tab_temp,MATCH($A230,Col_base_ordre,0),1))</f>
        <v>-</v>
      </c>
      <c r="C230" s="65">
        <f>IF(INDEX(Tab_temp,MATCH($A230,Col_base_ordre,0),8)=0,"-",INDEX(Tab_temp,MATCH($A230,Col_base_ordre,0),8))</f>
      </c>
      <c r="D230" s="60" t="str">
        <f>IF(INDEX(Tab_temp,MATCH($A230,Col_base_ordre,0),2)=0,"-",INDEX(Tab_temp,MATCH($A230,Col_base_ordre,0),2))</f>
        <v>-</v>
      </c>
      <c r="E230" s="21" t="s">
        <v>31</v>
      </c>
      <c r="F230" s="5"/>
      <c r="G230" s="1"/>
      <c r="H230" s="58" t="s">
        <v>8</v>
      </c>
      <c r="I230" s="1"/>
      <c r="J230" s="1"/>
      <c r="K230" s="1"/>
      <c r="L230" s="1"/>
      <c r="M230" s="1"/>
      <c r="N230" s="1"/>
      <c r="P230" s="95"/>
    </row>
    <row r="231" spans="1:16" ht="12.75">
      <c r="A231" s="1"/>
      <c r="B231" s="56"/>
      <c r="C231" s="57"/>
      <c r="D231" s="61"/>
      <c r="E231" s="1"/>
      <c r="F231" s="1"/>
      <c r="G231" s="20"/>
      <c r="H231" s="22"/>
      <c r="I231" s="23"/>
      <c r="J231" s="1"/>
      <c r="K231" s="1"/>
      <c r="L231" s="1"/>
      <c r="M231" s="1"/>
      <c r="N231" s="1"/>
      <c r="P231" s="95"/>
    </row>
    <row r="232" spans="1:16" ht="12.75">
      <c r="A232" s="1"/>
      <c r="B232" s="56"/>
      <c r="C232" s="57"/>
      <c r="D232" s="61"/>
      <c r="E232" s="58" t="s">
        <v>8</v>
      </c>
      <c r="F232" s="1"/>
      <c r="G232" s="21"/>
      <c r="H232" s="24"/>
      <c r="I232" s="5"/>
      <c r="J232" s="1"/>
      <c r="K232" s="1"/>
      <c r="L232" s="1"/>
      <c r="M232" s="1"/>
      <c r="N232" s="1"/>
      <c r="P232" s="95"/>
    </row>
    <row r="233" spans="1:16" ht="12.75">
      <c r="A233" s="1">
        <f>A145+1</f>
        <v>34</v>
      </c>
      <c r="B233" s="62" t="str">
        <f>IF(INDEX(Tab_temp,MATCH($A233,Col_base_ordre,0),1)=0,"-",INDEX(Tab_temp,MATCH($A233,Col_base_ordre,0),1))</f>
        <v>-</v>
      </c>
      <c r="C233" s="63">
        <f>IF(INDEX(Tab_temp,MATCH($A233,Col_base_ordre,0),8)=0,"-",INDEX(Tab_temp,MATCH($A233,Col_base_ordre,0),8))</f>
      </c>
      <c r="D233" s="59" t="str">
        <f>IF(INDEX(Tab_temp,MATCH($A233,Col_base_ordre,0),2)=0,"-",INDEX(Tab_temp,MATCH($A233,Col_base_ordre,0),2))</f>
        <v>-</v>
      </c>
      <c r="E233" s="20" t="s">
        <v>31</v>
      </c>
      <c r="F233" s="2"/>
      <c r="G233" s="1"/>
      <c r="H233" s="1"/>
      <c r="I233" s="3"/>
      <c r="J233" s="1"/>
      <c r="K233" s="1"/>
      <c r="L233" s="1"/>
      <c r="M233" s="1"/>
      <c r="N233" s="1"/>
      <c r="P233" s="95"/>
    </row>
    <row r="234" spans="1:16" ht="12.75">
      <c r="A234" s="1">
        <f>A146+1</f>
        <v>50</v>
      </c>
      <c r="B234" s="64" t="str">
        <f>IF(INDEX(Tab_temp,MATCH($A234,Col_base_ordre,0),1)=0,"-",INDEX(Tab_temp,MATCH($A234,Col_base_ordre,0),1))</f>
        <v>-</v>
      </c>
      <c r="C234" s="65">
        <f>IF(INDEX(Tab_temp,MATCH($A234,Col_base_ordre,0),8)=0,"-",INDEX(Tab_temp,MATCH($A234,Col_base_ordre,0),8))</f>
      </c>
      <c r="D234" s="60" t="str">
        <f>IF(INDEX(Tab_temp,MATCH($A234,Col_base_ordre,0),2)=0,"-",INDEX(Tab_temp,MATCH($A234,Col_base_ordre,0),2))</f>
        <v>-</v>
      </c>
      <c r="E234" s="21" t="s">
        <v>31</v>
      </c>
      <c r="F234" s="1"/>
      <c r="G234" s="1"/>
      <c r="H234" s="1"/>
      <c r="I234" s="3"/>
      <c r="J234" s="1"/>
      <c r="K234" s="58" t="s">
        <v>8</v>
      </c>
      <c r="L234" s="1"/>
      <c r="M234" s="1"/>
      <c r="N234" s="1"/>
      <c r="P234" s="95"/>
    </row>
    <row r="235" spans="1:16" ht="12.75">
      <c r="A235" s="1"/>
      <c r="B235" s="56"/>
      <c r="C235" s="57"/>
      <c r="D235" s="61"/>
      <c r="E235" s="1"/>
      <c r="F235" s="1"/>
      <c r="G235" s="1"/>
      <c r="H235" s="1"/>
      <c r="I235" s="1"/>
      <c r="J235" s="20"/>
      <c r="K235" s="22"/>
      <c r="L235" s="1"/>
      <c r="M235" s="1"/>
      <c r="N235" s="1"/>
      <c r="P235" s="95"/>
    </row>
    <row r="236" spans="1:16" ht="12.75">
      <c r="A236" s="1"/>
      <c r="B236" s="56"/>
      <c r="C236" s="57"/>
      <c r="D236" s="61"/>
      <c r="E236" s="58" t="s">
        <v>8</v>
      </c>
      <c r="F236" s="1"/>
      <c r="G236" s="1"/>
      <c r="H236" s="1"/>
      <c r="I236" s="1"/>
      <c r="J236" s="21"/>
      <c r="K236" s="24"/>
      <c r="L236" s="5"/>
      <c r="M236" s="1"/>
      <c r="N236" s="1"/>
      <c r="P236" s="95"/>
    </row>
    <row r="237" spans="1:16" ht="12.75">
      <c r="A237" s="1">
        <f>A149+1</f>
        <v>10</v>
      </c>
      <c r="B237" s="62" t="str">
        <f>IF(INDEX(Tab_temp,MATCH($A237,Col_base_ordre,0),1)=0,"-",INDEX(Tab_temp,MATCH($A237,Col_base_ordre,0),1))</f>
        <v>-</v>
      </c>
      <c r="C237" s="63">
        <f>IF(INDEX(Tab_temp,MATCH($A237,Col_base_ordre,0),8)=0,"-",INDEX(Tab_temp,MATCH($A237,Col_base_ordre,0),8))</f>
      </c>
      <c r="D237" s="59" t="str">
        <f>IF(INDEX(Tab_temp,MATCH($A237,Col_base_ordre,0),2)=0,"-",INDEX(Tab_temp,MATCH($A237,Col_base_ordre,0),2))</f>
        <v>-</v>
      </c>
      <c r="E237" s="20" t="s">
        <v>31</v>
      </c>
      <c r="F237" s="1"/>
      <c r="G237" s="1"/>
      <c r="H237" s="1"/>
      <c r="I237" s="3"/>
      <c r="J237" s="1"/>
      <c r="K237" s="1"/>
      <c r="L237" s="3"/>
      <c r="M237" s="1"/>
      <c r="N237" s="1"/>
      <c r="P237" s="95"/>
    </row>
    <row r="238" spans="1:16" ht="12.75">
      <c r="A238" s="1">
        <f>A150+1</f>
        <v>26</v>
      </c>
      <c r="B238" s="64" t="str">
        <f>IF(INDEX(Tab_temp,MATCH($A238,Col_base_ordre,0),1)=0,"-",INDEX(Tab_temp,MATCH($A238,Col_base_ordre,0),1))</f>
        <v>-</v>
      </c>
      <c r="C238" s="65">
        <f>IF(INDEX(Tab_temp,MATCH($A238,Col_base_ordre,0),8)=0,"-",INDEX(Tab_temp,MATCH($A238,Col_base_ordre,0),8))</f>
      </c>
      <c r="D238" s="60" t="str">
        <f>IF(INDEX(Tab_temp,MATCH($A238,Col_base_ordre,0),2)=0,"-",INDEX(Tab_temp,MATCH($A238,Col_base_ordre,0),2))</f>
        <v>-</v>
      </c>
      <c r="E238" s="21" t="s">
        <v>31</v>
      </c>
      <c r="F238" s="5"/>
      <c r="G238" s="1"/>
      <c r="H238" s="58" t="s">
        <v>8</v>
      </c>
      <c r="I238" s="3"/>
      <c r="J238" s="1"/>
      <c r="K238" s="1"/>
      <c r="L238" s="3"/>
      <c r="M238" s="1"/>
      <c r="N238" s="1"/>
      <c r="P238" s="95"/>
    </row>
    <row r="239" spans="1:16" ht="12.75">
      <c r="A239" s="1"/>
      <c r="B239" s="56"/>
      <c r="C239" s="57"/>
      <c r="D239" s="61"/>
      <c r="E239" s="1"/>
      <c r="F239" s="1"/>
      <c r="G239" s="20"/>
      <c r="H239" s="22"/>
      <c r="I239" s="2"/>
      <c r="J239" s="1"/>
      <c r="K239" s="1"/>
      <c r="L239" s="3"/>
      <c r="M239" s="1"/>
      <c r="N239" s="1"/>
      <c r="P239" s="95"/>
    </row>
    <row r="240" spans="1:16" ht="12.75">
      <c r="A240" s="1"/>
      <c r="B240" s="56"/>
      <c r="C240" s="57"/>
      <c r="D240" s="61"/>
      <c r="E240" s="58" t="s">
        <v>8</v>
      </c>
      <c r="F240" s="1"/>
      <c r="G240" s="21"/>
      <c r="H240" s="24"/>
      <c r="I240" s="1"/>
      <c r="J240" s="1"/>
      <c r="K240" s="1"/>
      <c r="L240" s="3"/>
      <c r="M240" s="1"/>
      <c r="N240" s="1"/>
      <c r="P240" s="95"/>
    </row>
    <row r="241" spans="1:16" ht="12.75">
      <c r="A241" s="1">
        <f>A153+1</f>
        <v>42</v>
      </c>
      <c r="B241" s="62" t="str">
        <f>IF(INDEX(Tab_temp,MATCH($A241,Col_base_ordre,0),1)=0,"-",INDEX(Tab_temp,MATCH($A241,Col_base_ordre,0),1))</f>
        <v>-</v>
      </c>
      <c r="C241" s="63">
        <f>IF(INDEX(Tab_temp,MATCH($A241,Col_base_ordre,0),8)=0,"-",INDEX(Tab_temp,MATCH($A241,Col_base_ordre,0),8))</f>
      </c>
      <c r="D241" s="59" t="str">
        <f>IF(INDEX(Tab_temp,MATCH($A241,Col_base_ordre,0),2)=0,"-",INDEX(Tab_temp,MATCH($A241,Col_base_ordre,0),2))</f>
        <v>-</v>
      </c>
      <c r="E241" s="20" t="s">
        <v>31</v>
      </c>
      <c r="F241" s="2"/>
      <c r="G241" s="1"/>
      <c r="H241" s="1"/>
      <c r="I241" s="1"/>
      <c r="J241" s="1"/>
      <c r="K241" s="1"/>
      <c r="L241" s="3"/>
      <c r="M241" s="1"/>
      <c r="N241" s="1"/>
      <c r="P241" s="95"/>
    </row>
    <row r="242" spans="1:16" ht="12.75">
      <c r="A242" s="1">
        <f>A154+1</f>
        <v>58</v>
      </c>
      <c r="B242" s="64" t="str">
        <f>IF(INDEX(Tab_temp,MATCH($A242,Col_base_ordre,0),1)=0,"-",INDEX(Tab_temp,MATCH($A242,Col_base_ordre,0),1))</f>
        <v>-</v>
      </c>
      <c r="C242" s="65">
        <f>IF(INDEX(Tab_temp,MATCH($A242,Col_base_ordre,0),8)=0,"-",INDEX(Tab_temp,MATCH($A242,Col_base_ordre,0),8))</f>
      </c>
      <c r="D242" s="60" t="str">
        <f>IF(INDEX(Tab_temp,MATCH($A242,Col_base_ordre,0),2)=0,"-",INDEX(Tab_temp,MATCH($A242,Col_base_ordre,0),2))</f>
        <v>-</v>
      </c>
      <c r="E242" s="21" t="s">
        <v>31</v>
      </c>
      <c r="F242" s="1"/>
      <c r="G242" s="1"/>
      <c r="H242" s="1"/>
      <c r="I242" s="1"/>
      <c r="J242" s="1"/>
      <c r="K242" s="1"/>
      <c r="L242" s="3"/>
      <c r="M242" s="1" t="s">
        <v>45</v>
      </c>
      <c r="N242" s="58" t="s">
        <v>8</v>
      </c>
      <c r="P242" s="95"/>
    </row>
    <row r="243" spans="1:16" ht="12.75">
      <c r="A243" s="1"/>
      <c r="B243" s="56"/>
      <c r="C243" s="57"/>
      <c r="D243" s="61"/>
      <c r="E243" s="1"/>
      <c r="F243" s="1"/>
      <c r="G243" s="1"/>
      <c r="H243" s="1"/>
      <c r="I243" s="1"/>
      <c r="J243" s="1"/>
      <c r="K243" s="1"/>
      <c r="L243" s="1"/>
      <c r="M243" s="20"/>
      <c r="N243" s="22"/>
      <c r="P243" s="95"/>
    </row>
    <row r="244" spans="1:16" ht="12.75">
      <c r="A244" s="1"/>
      <c r="B244" s="56"/>
      <c r="C244" s="57"/>
      <c r="D244" s="61"/>
      <c r="E244" s="58" t="s">
        <v>8</v>
      </c>
      <c r="F244" s="1"/>
      <c r="G244" s="1"/>
      <c r="H244" s="1"/>
      <c r="I244" s="1"/>
      <c r="J244" s="1"/>
      <c r="K244" s="1"/>
      <c r="L244" s="1"/>
      <c r="M244" s="21"/>
      <c r="N244" s="24"/>
      <c r="P244" s="95"/>
    </row>
    <row r="245" spans="1:16" ht="12.75">
      <c r="A245" s="1">
        <f>A157+1</f>
        <v>6</v>
      </c>
      <c r="B245" s="62" t="str">
        <f>IF(INDEX(Tab_temp,MATCH($A245,Col_base_ordre,0),1)=0,"-",INDEX(Tab_temp,MATCH($A245,Col_base_ordre,0),1))</f>
        <v>-</v>
      </c>
      <c r="C245" s="63">
        <f>IF(INDEX(Tab_temp,MATCH($A245,Col_base_ordre,0),8)=0,"-",INDEX(Tab_temp,MATCH($A245,Col_base_ordre,0),8))</f>
      </c>
      <c r="D245" s="59" t="str">
        <f>IF(INDEX(Tab_temp,MATCH($A245,Col_base_ordre,0),2)=0,"-",INDEX(Tab_temp,MATCH($A245,Col_base_ordre,0),2))</f>
        <v>-</v>
      </c>
      <c r="E245" s="20" t="s">
        <v>31</v>
      </c>
      <c r="F245" s="1"/>
      <c r="G245" s="1"/>
      <c r="H245" s="1"/>
      <c r="I245" s="1"/>
      <c r="J245" s="1"/>
      <c r="K245" s="1"/>
      <c r="L245" s="3"/>
      <c r="M245" s="1"/>
      <c r="N245" s="1"/>
      <c r="P245" s="95"/>
    </row>
    <row r="246" spans="1:16" ht="12.75">
      <c r="A246" s="1">
        <f>A158+1</f>
        <v>22</v>
      </c>
      <c r="B246" s="64" t="str">
        <f>IF(INDEX(Tab_temp,MATCH($A246,Col_base_ordre,0),1)=0,"-",INDEX(Tab_temp,MATCH($A246,Col_base_ordre,0),1))</f>
        <v>-</v>
      </c>
      <c r="C246" s="65">
        <f>IF(INDEX(Tab_temp,MATCH($A246,Col_base_ordre,0),8)=0,"-",INDEX(Tab_temp,MATCH($A246,Col_base_ordre,0),8))</f>
      </c>
      <c r="D246" s="60" t="str">
        <f>IF(INDEX(Tab_temp,MATCH($A246,Col_base_ordre,0),2)=0,"-",INDEX(Tab_temp,MATCH($A246,Col_base_ordre,0),2))</f>
        <v>-</v>
      </c>
      <c r="E246" s="21" t="s">
        <v>31</v>
      </c>
      <c r="F246" s="5"/>
      <c r="G246" s="1"/>
      <c r="H246" s="58" t="s">
        <v>8</v>
      </c>
      <c r="I246" s="1"/>
      <c r="J246" s="1"/>
      <c r="K246" s="1"/>
      <c r="L246" s="3"/>
      <c r="M246" s="1"/>
      <c r="N246" s="1"/>
      <c r="P246" s="95"/>
    </row>
    <row r="247" spans="1:16" ht="12.75">
      <c r="A247" s="1"/>
      <c r="B247" s="56"/>
      <c r="C247" s="57"/>
      <c r="D247" s="61"/>
      <c r="E247" s="1"/>
      <c r="F247" s="1"/>
      <c r="G247" s="20"/>
      <c r="H247" s="22"/>
      <c r="I247" s="23"/>
      <c r="J247" s="1"/>
      <c r="K247" s="1"/>
      <c r="L247" s="3"/>
      <c r="M247" s="1"/>
      <c r="N247" s="1"/>
      <c r="P247" s="95"/>
    </row>
    <row r="248" spans="1:16" ht="12.75">
      <c r="A248" s="1"/>
      <c r="B248" s="56"/>
      <c r="C248" s="57"/>
      <c r="D248" s="61"/>
      <c r="E248" s="58" t="s">
        <v>8</v>
      </c>
      <c r="F248" s="1"/>
      <c r="G248" s="21"/>
      <c r="H248" s="24"/>
      <c r="I248" s="5"/>
      <c r="J248" s="1"/>
      <c r="K248" s="1"/>
      <c r="L248" s="3"/>
      <c r="M248" s="1"/>
      <c r="N248" s="1"/>
      <c r="P248" s="95"/>
    </row>
    <row r="249" spans="1:16" ht="12.75">
      <c r="A249" s="1">
        <f>A161+1</f>
        <v>38</v>
      </c>
      <c r="B249" s="62" t="str">
        <f>IF(INDEX(Tab_temp,MATCH($A249,Col_base_ordre,0),1)=0,"-",INDEX(Tab_temp,MATCH($A249,Col_base_ordre,0),1))</f>
        <v>-</v>
      </c>
      <c r="C249" s="63">
        <f>IF(INDEX(Tab_temp,MATCH($A249,Col_base_ordre,0),8)=0,"-",INDEX(Tab_temp,MATCH($A249,Col_base_ordre,0),8))</f>
      </c>
      <c r="D249" s="59" t="str">
        <f>IF(INDEX(Tab_temp,MATCH($A249,Col_base_ordre,0),2)=0,"-",INDEX(Tab_temp,MATCH($A249,Col_base_ordre,0),2))</f>
        <v>-</v>
      </c>
      <c r="E249" s="20" t="s">
        <v>31</v>
      </c>
      <c r="F249" s="2"/>
      <c r="G249" s="1"/>
      <c r="H249" s="1"/>
      <c r="I249" s="3"/>
      <c r="J249" s="1"/>
      <c r="K249" s="1"/>
      <c r="L249" s="3"/>
      <c r="M249" s="1"/>
      <c r="N249" s="1"/>
      <c r="P249" s="95"/>
    </row>
    <row r="250" spans="1:16" ht="12.75">
      <c r="A250" s="1">
        <f>A162+1</f>
        <v>54</v>
      </c>
      <c r="B250" s="64" t="str">
        <f>IF(INDEX(Tab_temp,MATCH($A250,Col_base_ordre,0),1)=0,"-",INDEX(Tab_temp,MATCH($A250,Col_base_ordre,0),1))</f>
        <v>-</v>
      </c>
      <c r="C250" s="65">
        <f>IF(INDEX(Tab_temp,MATCH($A250,Col_base_ordre,0),8)=0,"-",INDEX(Tab_temp,MATCH($A250,Col_base_ordre,0),8))</f>
      </c>
      <c r="D250" s="60" t="str">
        <f>IF(INDEX(Tab_temp,MATCH($A250,Col_base_ordre,0),2)=0,"-",INDEX(Tab_temp,MATCH($A250,Col_base_ordre,0),2))</f>
        <v>-</v>
      </c>
      <c r="E250" s="21" t="s">
        <v>31</v>
      </c>
      <c r="F250" s="1"/>
      <c r="G250" s="1"/>
      <c r="H250" s="1"/>
      <c r="I250" s="3"/>
      <c r="J250" s="1"/>
      <c r="K250" s="58" t="s">
        <v>8</v>
      </c>
      <c r="L250" s="3"/>
      <c r="M250" s="1"/>
      <c r="N250" s="1"/>
      <c r="P250" s="95"/>
    </row>
    <row r="251" spans="1:16" ht="12.75">
      <c r="A251" s="1"/>
      <c r="B251" s="56"/>
      <c r="C251" s="57"/>
      <c r="D251" s="61"/>
      <c r="E251" s="1"/>
      <c r="F251" s="1"/>
      <c r="G251" s="1"/>
      <c r="H251" s="1"/>
      <c r="I251" s="1"/>
      <c r="J251" s="20"/>
      <c r="K251" s="22"/>
      <c r="L251" s="2"/>
      <c r="M251" s="1"/>
      <c r="N251" s="1"/>
      <c r="P251" s="95"/>
    </row>
    <row r="252" spans="1:16" ht="12.75">
      <c r="A252" s="1"/>
      <c r="B252" s="56"/>
      <c r="C252" s="57"/>
      <c r="D252" s="61"/>
      <c r="E252" s="58" t="s">
        <v>8</v>
      </c>
      <c r="F252" s="1"/>
      <c r="G252" s="1"/>
      <c r="H252" s="1"/>
      <c r="I252" s="1"/>
      <c r="J252" s="21"/>
      <c r="K252" s="24"/>
      <c r="L252" s="1"/>
      <c r="M252" s="1"/>
      <c r="N252" s="1"/>
      <c r="P252" s="95"/>
    </row>
    <row r="253" spans="1:16" ht="12.75">
      <c r="A253" s="1">
        <f>A165+1</f>
        <v>14</v>
      </c>
      <c r="B253" s="62" t="str">
        <f>IF(INDEX(Tab_temp,MATCH($A253,Col_base_ordre,0),1)=0,"-",INDEX(Tab_temp,MATCH($A253,Col_base_ordre,0),1))</f>
        <v>-</v>
      </c>
      <c r="C253" s="63">
        <f>IF(INDEX(Tab_temp,MATCH($A253,Col_base_ordre,0),8)=0,"-",INDEX(Tab_temp,MATCH($A253,Col_base_ordre,0),8))</f>
      </c>
      <c r="D253" s="59" t="str">
        <f>IF(INDEX(Tab_temp,MATCH($A253,Col_base_ordre,0),2)=0,"-",INDEX(Tab_temp,MATCH($A253,Col_base_ordre,0),2))</f>
        <v>-</v>
      </c>
      <c r="E253" s="20" t="s">
        <v>31</v>
      </c>
      <c r="F253" s="1"/>
      <c r="G253" s="1"/>
      <c r="H253" s="1"/>
      <c r="I253" s="3"/>
      <c r="J253" s="1"/>
      <c r="K253" s="1"/>
      <c r="L253" s="1"/>
      <c r="M253" s="1"/>
      <c r="N253" s="1"/>
      <c r="P253" s="95"/>
    </row>
    <row r="254" spans="1:16" ht="12.75" customHeight="1">
      <c r="A254" s="1">
        <f>A166+1</f>
        <v>30</v>
      </c>
      <c r="B254" s="64" t="str">
        <f>IF(INDEX(Tab_temp,MATCH($A254,Col_base_ordre,0),1)=0,"-",INDEX(Tab_temp,MATCH($A254,Col_base_ordre,0),1))</f>
        <v>-</v>
      </c>
      <c r="C254" s="65">
        <f>IF(INDEX(Tab_temp,MATCH($A254,Col_base_ordre,0),8)=0,"-",INDEX(Tab_temp,MATCH($A254,Col_base_ordre,0),8))</f>
      </c>
      <c r="D254" s="60" t="str">
        <f>IF(INDEX(Tab_temp,MATCH($A254,Col_base_ordre,0),2)=0,"-",INDEX(Tab_temp,MATCH($A254,Col_base_ordre,0),2))</f>
        <v>-</v>
      </c>
      <c r="E254" s="21" t="s">
        <v>31</v>
      </c>
      <c r="F254" s="5"/>
      <c r="G254" s="1"/>
      <c r="H254" s="58" t="s">
        <v>8</v>
      </c>
      <c r="I254" s="3"/>
      <c r="J254" s="1"/>
      <c r="K254" s="1"/>
      <c r="L254" s="1"/>
      <c r="M254" s="1"/>
      <c r="N254" s="1"/>
      <c r="P254" s="95"/>
    </row>
    <row r="255" spans="1:16" ht="12.75">
      <c r="A255" s="1"/>
      <c r="B255" s="56"/>
      <c r="C255" s="57"/>
      <c r="D255" s="61"/>
      <c r="E255" s="1"/>
      <c r="F255" s="1"/>
      <c r="G255" s="20"/>
      <c r="H255" s="22"/>
      <c r="I255" s="2"/>
      <c r="J255" s="1"/>
      <c r="K255" s="1"/>
      <c r="L255" s="1"/>
      <c r="M255" s="1"/>
      <c r="N255" s="1"/>
      <c r="P255" s="95"/>
    </row>
    <row r="256" spans="1:16" ht="12.75">
      <c r="A256" s="1"/>
      <c r="B256" s="56"/>
      <c r="C256" s="57"/>
      <c r="D256" s="61"/>
      <c r="E256" s="58" t="s">
        <v>8</v>
      </c>
      <c r="F256" s="1"/>
      <c r="G256" s="21"/>
      <c r="H256" s="24"/>
      <c r="I256" s="1"/>
      <c r="J256" s="1"/>
      <c r="K256" s="1"/>
      <c r="L256" s="1"/>
      <c r="M256" s="1"/>
      <c r="N256" s="1"/>
      <c r="P256" s="95"/>
    </row>
    <row r="257" spans="1:16" ht="12.75">
      <c r="A257" s="1">
        <f>A169+1</f>
        <v>46</v>
      </c>
      <c r="B257" s="62" t="str">
        <f>IF(INDEX(Tab_temp,MATCH($A257,Col_base_ordre,0),1)=0,"-",INDEX(Tab_temp,MATCH($A257,Col_base_ordre,0),1))</f>
        <v>-</v>
      </c>
      <c r="C257" s="63">
        <f>IF(INDEX(Tab_temp,MATCH($A257,Col_base_ordre,0),8)=0,"-",INDEX(Tab_temp,MATCH($A257,Col_base_ordre,0),8))</f>
      </c>
      <c r="D257" s="59" t="str">
        <f>IF(INDEX(Tab_temp,MATCH($A257,Col_base_ordre,0),2)=0,"-",INDEX(Tab_temp,MATCH($A257,Col_base_ordre,0),2))</f>
        <v>-</v>
      </c>
      <c r="E257" s="20" t="s">
        <v>31</v>
      </c>
      <c r="F257" s="2"/>
      <c r="G257" s="1"/>
      <c r="H257" s="1"/>
      <c r="I257" s="1"/>
      <c r="J257" s="1"/>
      <c r="K257" s="1"/>
      <c r="L257" s="1"/>
      <c r="M257" s="1"/>
      <c r="N257" s="1"/>
      <c r="P257" s="95"/>
    </row>
    <row r="258" spans="1:16" ht="12.75">
      <c r="A258" s="1">
        <f>A170+1</f>
        <v>62</v>
      </c>
      <c r="B258" s="64" t="str">
        <f>IF(INDEX(Tab_temp,MATCH($A258,Col_base_ordre,0),1)=0,"-",INDEX(Tab_temp,MATCH($A258,Col_base_ordre,0),1))</f>
        <v>-</v>
      </c>
      <c r="C258" s="65">
        <f>IF(INDEX(Tab_temp,MATCH($A258,Col_base_ordre,0),8)=0,"-",INDEX(Tab_temp,MATCH($A258,Col_base_ordre,0),8))</f>
      </c>
      <c r="D258" s="60" t="str">
        <f>IF(INDEX(Tab_temp,MATCH($A258,Col_base_ordre,0),2)=0,"-",INDEX(Tab_temp,MATCH($A258,Col_base_ordre,0),2))</f>
        <v>-</v>
      </c>
      <c r="E258" s="21" t="s">
        <v>31</v>
      </c>
      <c r="F258" s="1"/>
      <c r="G258" s="1"/>
      <c r="H258" s="1"/>
      <c r="N258" s="1"/>
      <c r="P258" s="95"/>
    </row>
    <row r="259" spans="1:16" ht="12.75">
      <c r="A259" s="1"/>
      <c r="B259" s="1"/>
      <c r="C259" s="4"/>
      <c r="D259" s="1"/>
      <c r="E259" s="1"/>
      <c r="F259" s="1"/>
      <c r="G259" s="1"/>
      <c r="H259" s="1"/>
      <c r="I259" s="25"/>
      <c r="J259" s="26" t="s">
        <v>10</v>
      </c>
      <c r="K259" s="27"/>
      <c r="L259" s="27"/>
      <c r="M259" s="28"/>
      <c r="N259" s="1"/>
      <c r="P259" s="95"/>
    </row>
    <row r="260" spans="1:16" ht="12.75">
      <c r="A260" s="1"/>
      <c r="B260" s="1"/>
      <c r="C260" s="4"/>
      <c r="D260" s="1"/>
      <c r="E260" s="1"/>
      <c r="F260" s="1"/>
      <c r="G260" s="1"/>
      <c r="H260" s="1"/>
      <c r="I260" s="29" t="s">
        <v>11</v>
      </c>
      <c r="J260" s="30" t="s">
        <v>0</v>
      </c>
      <c r="K260" s="31" t="s">
        <v>1</v>
      </c>
      <c r="L260" s="27"/>
      <c r="M260" s="28"/>
      <c r="N260" s="1"/>
      <c r="P260" s="95"/>
    </row>
    <row r="261" spans="1:16" ht="12.75">
      <c r="A261" s="1"/>
      <c r="B261" s="1"/>
      <c r="C261" s="4"/>
      <c r="H261" s="1"/>
      <c r="I261" s="32">
        <v>1</v>
      </c>
      <c r="J261" s="33"/>
      <c r="K261" s="34"/>
      <c r="L261" s="23"/>
      <c r="M261" s="35"/>
      <c r="N261" s="1"/>
      <c r="P261" s="95"/>
    </row>
    <row r="262" spans="1:16" ht="12.75">
      <c r="A262" s="1"/>
      <c r="B262" s="1"/>
      <c r="C262" s="4"/>
      <c r="D262" s="36" t="s">
        <v>12</v>
      </c>
      <c r="E262" s="27"/>
      <c r="F262" s="27"/>
      <c r="G262" s="37"/>
      <c r="H262" s="1"/>
      <c r="I262" s="38">
        <v>2</v>
      </c>
      <c r="J262" s="39"/>
      <c r="K262" s="40"/>
      <c r="L262" s="41"/>
      <c r="M262" s="42"/>
      <c r="N262" s="1"/>
      <c r="P262" s="95"/>
    </row>
    <row r="263" spans="1:16" ht="12.75">
      <c r="A263" s="1"/>
      <c r="B263" s="1"/>
      <c r="C263" s="4"/>
      <c r="D263" s="31" t="s">
        <v>13</v>
      </c>
      <c r="E263" s="43"/>
      <c r="F263" s="44" t="s">
        <v>14</v>
      </c>
      <c r="G263" s="43"/>
      <c r="H263" s="1"/>
      <c r="I263" s="38">
        <v>3</v>
      </c>
      <c r="J263" s="39"/>
      <c r="K263" s="40"/>
      <c r="L263" s="41"/>
      <c r="M263" s="42"/>
      <c r="N263" s="1"/>
      <c r="P263" s="95"/>
    </row>
    <row r="264" spans="1:16" ht="12.75">
      <c r="A264" s="1"/>
      <c r="B264" s="1"/>
      <c r="C264" s="4"/>
      <c r="D264" s="40"/>
      <c r="E264" s="42"/>
      <c r="F264" s="41"/>
      <c r="G264" s="42"/>
      <c r="H264" s="1"/>
      <c r="I264" s="38">
        <v>4</v>
      </c>
      <c r="J264" s="39"/>
      <c r="K264" s="40"/>
      <c r="L264" s="41"/>
      <c r="M264" s="42"/>
      <c r="N264" s="1"/>
      <c r="P264" s="95"/>
    </row>
    <row r="265" spans="1:16" ht="12.75">
      <c r="A265" s="1"/>
      <c r="B265" s="1"/>
      <c r="C265" s="4"/>
      <c r="D265" s="40"/>
      <c r="E265" s="42"/>
      <c r="F265" s="41"/>
      <c r="G265" s="42"/>
      <c r="H265" s="1"/>
      <c r="I265" s="38">
        <v>5</v>
      </c>
      <c r="J265" s="39"/>
      <c r="K265" s="40"/>
      <c r="L265" s="41"/>
      <c r="M265" s="42"/>
      <c r="N265" s="1"/>
      <c r="P265" s="95"/>
    </row>
    <row r="266" spans="1:16" ht="12.75">
      <c r="A266" s="1"/>
      <c r="B266" s="1"/>
      <c r="C266" s="4"/>
      <c r="D266" s="40"/>
      <c r="E266" s="42"/>
      <c r="F266" s="41"/>
      <c r="G266" s="42"/>
      <c r="H266" s="1"/>
      <c r="I266" s="38">
        <v>6</v>
      </c>
      <c r="J266" s="39"/>
      <c r="K266" s="40"/>
      <c r="L266" s="41"/>
      <c r="M266" s="42"/>
      <c r="N266" s="1"/>
      <c r="P266" s="95"/>
    </row>
    <row r="267" spans="1:16" ht="12.75">
      <c r="A267" s="1"/>
      <c r="B267" s="1"/>
      <c r="C267" s="4"/>
      <c r="D267" s="40"/>
      <c r="E267" s="42"/>
      <c r="F267" s="41"/>
      <c r="G267" s="42"/>
      <c r="H267" s="1"/>
      <c r="I267" s="38">
        <v>7</v>
      </c>
      <c r="J267" s="39"/>
      <c r="K267" s="40"/>
      <c r="L267" s="41"/>
      <c r="M267" s="42"/>
      <c r="N267" s="1"/>
      <c r="P267" s="95"/>
    </row>
    <row r="268" spans="4:16" ht="12.75">
      <c r="D268" s="45"/>
      <c r="E268" s="46"/>
      <c r="F268" s="47"/>
      <c r="G268" s="46"/>
      <c r="I268" s="48">
        <v>8</v>
      </c>
      <c r="J268" s="21"/>
      <c r="K268" s="45"/>
      <c r="L268" s="47"/>
      <c r="M268" s="46"/>
      <c r="P268" s="95"/>
    </row>
    <row r="269" ht="13.5" thickBot="1">
      <c r="P269" s="95"/>
    </row>
    <row r="270" spans="1:16" ht="25.5" thickBot="1" thickTop="1">
      <c r="A270" s="1"/>
      <c r="B270" s="66"/>
      <c r="C270" s="68">
        <f>C226</f>
        <v>0</v>
      </c>
      <c r="D270" s="67"/>
      <c r="E270" s="4"/>
      <c r="F270" s="1"/>
      <c r="G270" s="17" t="str">
        <f>G226</f>
        <v>-</v>
      </c>
      <c r="H270" s="1">
        <f>Base_copie!D$1</f>
        <v>0</v>
      </c>
      <c r="I270" s="1" t="s">
        <v>7</v>
      </c>
      <c r="K270" s="1"/>
      <c r="L270" s="1"/>
      <c r="M270" s="18" t="e">
        <f>#REF!</f>
        <v>#REF!</v>
      </c>
      <c r="N270" s="1"/>
      <c r="P270" s="95"/>
    </row>
    <row r="271" spans="1:16" ht="13.5" thickTop="1">
      <c r="A271" s="1"/>
      <c r="C271" s="4"/>
      <c r="D271" s="1"/>
      <c r="E271" s="1"/>
      <c r="F271" s="1"/>
      <c r="G271" s="1"/>
      <c r="H271" s="1"/>
      <c r="I271" s="69" t="s">
        <v>47</v>
      </c>
      <c r="K271" s="1"/>
      <c r="L271" s="1"/>
      <c r="M271" s="18" t="e">
        <f>#REF!</f>
        <v>#REF!</v>
      </c>
      <c r="N271" s="1"/>
      <c r="P271" s="95"/>
    </row>
    <row r="272" spans="1:16" ht="12.75">
      <c r="A272" s="1"/>
      <c r="B272" s="1"/>
      <c r="C272" s="4"/>
      <c r="D272" s="1"/>
      <c r="E272" s="58" t="s">
        <v>8</v>
      </c>
      <c r="F272" s="1"/>
      <c r="G272" s="1"/>
      <c r="H272" s="19"/>
      <c r="I272" s="1"/>
      <c r="J272" s="1"/>
      <c r="K272" s="1"/>
      <c r="L272" s="1"/>
      <c r="M272" s="1"/>
      <c r="N272" s="1"/>
      <c r="P272" s="95"/>
    </row>
    <row r="273" spans="1:16" ht="12.75">
      <c r="A273" s="1">
        <f>A229+2</f>
        <v>4</v>
      </c>
      <c r="B273" s="62" t="str">
        <f>IF(INDEX(Tab_temp,MATCH($A273,Col_base_ordre,0),1)=0,"-",INDEX(Tab_temp,MATCH($A273,Col_base_ordre,0),1))</f>
        <v>-</v>
      </c>
      <c r="C273" s="63">
        <f>IF(INDEX(Tab_temp,MATCH($A273,Col_base_ordre,0),8)=0,"-",INDEX(Tab_temp,MATCH($A273,Col_base_ordre,0),8))</f>
      </c>
      <c r="D273" s="59" t="str">
        <f>IF(INDEX(Tab_temp,MATCH($A273,Col_base_ordre,0),2)=0,"-",INDEX(Tab_temp,MATCH($A273,Col_base_ordre,0),2))</f>
        <v>-</v>
      </c>
      <c r="E273" s="20" t="s">
        <v>31</v>
      </c>
      <c r="F273" s="1"/>
      <c r="G273" s="1"/>
      <c r="H273" s="1"/>
      <c r="I273" s="1"/>
      <c r="J273" s="1"/>
      <c r="K273" s="1"/>
      <c r="L273" s="1"/>
      <c r="M273" s="1"/>
      <c r="N273" s="1"/>
      <c r="P273" s="95"/>
    </row>
    <row r="274" spans="1:16" ht="12.75">
      <c r="A274" s="1">
        <f>A230+2</f>
        <v>20</v>
      </c>
      <c r="B274" s="64" t="str">
        <f>IF(INDEX(Tab_temp,MATCH($A274,Col_base_ordre,0),1)=0,"-",INDEX(Tab_temp,MATCH($A274,Col_base_ordre,0),1))</f>
        <v>-</v>
      </c>
      <c r="C274" s="65">
        <f>IF(INDEX(Tab_temp,MATCH($A274,Col_base_ordre,0),8)=0,"-",INDEX(Tab_temp,MATCH($A274,Col_base_ordre,0),8))</f>
      </c>
      <c r="D274" s="60" t="str">
        <f>IF(INDEX(Tab_temp,MATCH($A274,Col_base_ordre,0),2)=0,"-",INDEX(Tab_temp,MATCH($A274,Col_base_ordre,0),2))</f>
        <v>-</v>
      </c>
      <c r="E274" s="21" t="s">
        <v>31</v>
      </c>
      <c r="F274" s="5"/>
      <c r="G274" s="1"/>
      <c r="H274" s="58" t="s">
        <v>8</v>
      </c>
      <c r="I274" s="1"/>
      <c r="J274" s="1"/>
      <c r="K274" s="1"/>
      <c r="L274" s="1"/>
      <c r="M274" s="1"/>
      <c r="N274" s="1"/>
      <c r="P274" s="95"/>
    </row>
    <row r="275" spans="1:16" ht="12.75">
      <c r="A275" s="1"/>
      <c r="B275" s="56"/>
      <c r="C275" s="57"/>
      <c r="D275" s="61"/>
      <c r="E275" s="1"/>
      <c r="F275" s="1"/>
      <c r="G275" s="20"/>
      <c r="H275" s="22"/>
      <c r="I275" s="23"/>
      <c r="J275" s="1"/>
      <c r="K275" s="1"/>
      <c r="L275" s="1"/>
      <c r="M275" s="1"/>
      <c r="N275" s="1"/>
      <c r="P275" s="95"/>
    </row>
    <row r="276" spans="1:16" ht="12.75">
      <c r="A276" s="1"/>
      <c r="B276" s="56"/>
      <c r="C276" s="57"/>
      <c r="D276" s="61"/>
      <c r="E276" s="58" t="s">
        <v>8</v>
      </c>
      <c r="F276" s="1"/>
      <c r="G276" s="21"/>
      <c r="H276" s="24"/>
      <c r="I276" s="5"/>
      <c r="J276" s="1"/>
      <c r="K276" s="1"/>
      <c r="L276" s="1"/>
      <c r="M276" s="1"/>
      <c r="N276" s="1"/>
      <c r="P276" s="95"/>
    </row>
    <row r="277" spans="1:16" ht="12.75">
      <c r="A277" s="1">
        <f>A233+2</f>
        <v>36</v>
      </c>
      <c r="B277" s="62" t="str">
        <f>IF(INDEX(Tab_temp,MATCH($A277,Col_base_ordre,0),1)=0,"-",INDEX(Tab_temp,MATCH($A277,Col_base_ordre,0),1))</f>
        <v>-</v>
      </c>
      <c r="C277" s="63">
        <f>IF(INDEX(Tab_temp,MATCH($A277,Col_base_ordre,0),8)=0,"-",INDEX(Tab_temp,MATCH($A277,Col_base_ordre,0),8))</f>
      </c>
      <c r="D277" s="59" t="str">
        <f>IF(INDEX(Tab_temp,MATCH($A277,Col_base_ordre,0),2)=0,"-",INDEX(Tab_temp,MATCH($A277,Col_base_ordre,0),2))</f>
        <v>-</v>
      </c>
      <c r="E277" s="20" t="s">
        <v>31</v>
      </c>
      <c r="F277" s="2"/>
      <c r="G277" s="1"/>
      <c r="H277" s="1"/>
      <c r="I277" s="3"/>
      <c r="J277" s="1"/>
      <c r="K277" s="1"/>
      <c r="L277" s="1"/>
      <c r="M277" s="1"/>
      <c r="N277" s="1"/>
      <c r="P277" s="95"/>
    </row>
    <row r="278" spans="1:16" ht="12.75">
      <c r="A278" s="1">
        <f>A234+2</f>
        <v>52</v>
      </c>
      <c r="B278" s="64" t="str">
        <f>IF(INDEX(Tab_temp,MATCH($A278,Col_base_ordre,0),1)=0,"-",INDEX(Tab_temp,MATCH($A278,Col_base_ordre,0),1))</f>
        <v>-</v>
      </c>
      <c r="C278" s="65">
        <f>IF(INDEX(Tab_temp,MATCH($A278,Col_base_ordre,0),8)=0,"-",INDEX(Tab_temp,MATCH($A278,Col_base_ordre,0),8))</f>
      </c>
      <c r="D278" s="60" t="str">
        <f>IF(INDEX(Tab_temp,MATCH($A278,Col_base_ordre,0),2)=0,"-",INDEX(Tab_temp,MATCH($A278,Col_base_ordre,0),2))</f>
        <v>-</v>
      </c>
      <c r="E278" s="21" t="s">
        <v>31</v>
      </c>
      <c r="F278" s="1"/>
      <c r="G278" s="1"/>
      <c r="H278" s="1"/>
      <c r="I278" s="3"/>
      <c r="J278" s="1"/>
      <c r="K278" s="58" t="s">
        <v>8</v>
      </c>
      <c r="L278" s="1"/>
      <c r="M278" s="1"/>
      <c r="N278" s="1"/>
      <c r="P278" s="95"/>
    </row>
    <row r="279" spans="1:16" ht="12.75">
      <c r="A279" s="1"/>
      <c r="B279" s="56"/>
      <c r="C279" s="57"/>
      <c r="D279" s="61"/>
      <c r="E279" s="1"/>
      <c r="F279" s="1"/>
      <c r="G279" s="1"/>
      <c r="H279" s="1"/>
      <c r="I279" s="1"/>
      <c r="J279" s="20"/>
      <c r="K279" s="22"/>
      <c r="L279" s="1"/>
      <c r="M279" s="1"/>
      <c r="N279" s="1"/>
      <c r="P279" s="95"/>
    </row>
    <row r="280" spans="1:16" ht="12.75">
      <c r="A280" s="1"/>
      <c r="B280" s="56"/>
      <c r="C280" s="57"/>
      <c r="D280" s="61"/>
      <c r="E280" s="58" t="s">
        <v>8</v>
      </c>
      <c r="F280" s="1"/>
      <c r="G280" s="1"/>
      <c r="H280" s="1"/>
      <c r="I280" s="1"/>
      <c r="J280" s="21"/>
      <c r="K280" s="24"/>
      <c r="L280" s="5"/>
      <c r="M280" s="1"/>
      <c r="N280" s="1"/>
      <c r="P280" s="95"/>
    </row>
    <row r="281" spans="1:16" ht="12.75">
      <c r="A281" s="1">
        <f>A237+2</f>
        <v>12</v>
      </c>
      <c r="B281" s="62" t="str">
        <f>IF(INDEX(Tab_temp,MATCH($A281,Col_base_ordre,0),1)=0,"-",INDEX(Tab_temp,MATCH($A281,Col_base_ordre,0),1))</f>
        <v>-</v>
      </c>
      <c r="C281" s="63">
        <f>IF(INDEX(Tab_temp,MATCH($A281,Col_base_ordre,0),8)=0,"-",INDEX(Tab_temp,MATCH($A281,Col_base_ordre,0),8))</f>
      </c>
      <c r="D281" s="59" t="str">
        <f>IF(INDEX(Tab_temp,MATCH($A281,Col_base_ordre,0),2)=0,"-",INDEX(Tab_temp,MATCH($A281,Col_base_ordre,0),2))</f>
        <v>-</v>
      </c>
      <c r="E281" s="20" t="s">
        <v>31</v>
      </c>
      <c r="F281" s="1"/>
      <c r="G281" s="1"/>
      <c r="H281" s="1"/>
      <c r="I281" s="3"/>
      <c r="J281" s="1"/>
      <c r="K281" s="1"/>
      <c r="L281" s="3"/>
      <c r="M281" s="1"/>
      <c r="N281" s="1"/>
      <c r="P281" s="95"/>
    </row>
    <row r="282" spans="1:16" ht="12.75">
      <c r="A282" s="1">
        <f>A238+2</f>
        <v>28</v>
      </c>
      <c r="B282" s="64" t="str">
        <f>IF(INDEX(Tab_temp,MATCH($A282,Col_base_ordre,0),1)=0,"-",INDEX(Tab_temp,MATCH($A282,Col_base_ordre,0),1))</f>
        <v>-</v>
      </c>
      <c r="C282" s="65">
        <f>IF(INDEX(Tab_temp,MATCH($A282,Col_base_ordre,0),8)=0,"-",INDEX(Tab_temp,MATCH($A282,Col_base_ordre,0),8))</f>
      </c>
      <c r="D282" s="60" t="str">
        <f>IF(INDEX(Tab_temp,MATCH($A282,Col_base_ordre,0),2)=0,"-",INDEX(Tab_temp,MATCH($A282,Col_base_ordre,0),2))</f>
        <v>-</v>
      </c>
      <c r="E282" s="21" t="s">
        <v>31</v>
      </c>
      <c r="F282" s="5"/>
      <c r="G282" s="1"/>
      <c r="H282" s="58" t="s">
        <v>8</v>
      </c>
      <c r="I282" s="3"/>
      <c r="J282" s="1"/>
      <c r="K282" s="1"/>
      <c r="L282" s="3"/>
      <c r="M282" s="1"/>
      <c r="N282" s="1"/>
      <c r="P282" s="95"/>
    </row>
    <row r="283" spans="1:16" ht="12.75">
      <c r="A283" s="1"/>
      <c r="B283" s="56"/>
      <c r="C283" s="57"/>
      <c r="D283" s="61"/>
      <c r="E283" s="1"/>
      <c r="F283" s="1"/>
      <c r="G283" s="20"/>
      <c r="H283" s="22"/>
      <c r="I283" s="2"/>
      <c r="J283" s="1"/>
      <c r="K283" s="1"/>
      <c r="L283" s="3"/>
      <c r="M283" s="1"/>
      <c r="N283" s="1"/>
      <c r="P283" s="95"/>
    </row>
    <row r="284" spans="1:16" ht="12.75">
      <c r="A284" s="1"/>
      <c r="B284" s="56"/>
      <c r="C284" s="57"/>
      <c r="D284" s="61"/>
      <c r="E284" s="58" t="s">
        <v>8</v>
      </c>
      <c r="F284" s="1"/>
      <c r="G284" s="21"/>
      <c r="H284" s="24"/>
      <c r="I284" s="1"/>
      <c r="J284" s="1"/>
      <c r="K284" s="1"/>
      <c r="L284" s="3"/>
      <c r="M284" s="1"/>
      <c r="N284" s="1"/>
      <c r="P284" s="95"/>
    </row>
    <row r="285" spans="1:16" ht="12.75">
      <c r="A285" s="1">
        <f>A241+2</f>
        <v>44</v>
      </c>
      <c r="B285" s="62" t="str">
        <f>IF(INDEX(Tab_temp,MATCH($A285,Col_base_ordre,0),1)=0,"-",INDEX(Tab_temp,MATCH($A285,Col_base_ordre,0),1))</f>
        <v>-</v>
      </c>
      <c r="C285" s="63">
        <f>IF(INDEX(Tab_temp,MATCH($A285,Col_base_ordre,0),8)=0,"-",INDEX(Tab_temp,MATCH($A285,Col_base_ordre,0),8))</f>
      </c>
      <c r="D285" s="59" t="str">
        <f>IF(INDEX(Tab_temp,MATCH($A285,Col_base_ordre,0),2)=0,"-",INDEX(Tab_temp,MATCH($A285,Col_base_ordre,0),2))</f>
        <v>-</v>
      </c>
      <c r="E285" s="20" t="s">
        <v>31</v>
      </c>
      <c r="F285" s="2"/>
      <c r="G285" s="1"/>
      <c r="H285" s="1"/>
      <c r="I285" s="1"/>
      <c r="J285" s="1"/>
      <c r="K285" s="1"/>
      <c r="L285" s="3"/>
      <c r="M285" s="1"/>
      <c r="N285" s="1"/>
      <c r="P285" s="95"/>
    </row>
    <row r="286" spans="1:16" ht="12.75">
      <c r="A286" s="1">
        <f>A242+2</f>
        <v>60</v>
      </c>
      <c r="B286" s="64" t="str">
        <f>IF(INDEX(Tab_temp,MATCH($A286,Col_base_ordre,0),1)=0,"-",INDEX(Tab_temp,MATCH($A286,Col_base_ordre,0),1))</f>
        <v>-</v>
      </c>
      <c r="C286" s="65">
        <f>IF(INDEX(Tab_temp,MATCH($A286,Col_base_ordre,0),8)=0,"-",INDEX(Tab_temp,MATCH($A286,Col_base_ordre,0),8))</f>
      </c>
      <c r="D286" s="60" t="str">
        <f>IF(INDEX(Tab_temp,MATCH($A286,Col_base_ordre,0),2)=0,"-",INDEX(Tab_temp,MATCH($A286,Col_base_ordre,0),2))</f>
        <v>-</v>
      </c>
      <c r="E286" s="21" t="s">
        <v>31</v>
      </c>
      <c r="F286" s="1"/>
      <c r="G286" s="1"/>
      <c r="H286" s="1"/>
      <c r="I286" s="1"/>
      <c r="J286" s="1"/>
      <c r="K286" s="1"/>
      <c r="L286" s="3"/>
      <c r="M286" s="1" t="s">
        <v>46</v>
      </c>
      <c r="N286" s="58" t="s">
        <v>8</v>
      </c>
      <c r="P286" s="95"/>
    </row>
    <row r="287" spans="1:16" ht="12.75">
      <c r="A287" s="1"/>
      <c r="B287" s="56"/>
      <c r="C287" s="57"/>
      <c r="D287" s="61"/>
      <c r="E287" s="1"/>
      <c r="F287" s="1"/>
      <c r="G287" s="1"/>
      <c r="H287" s="1"/>
      <c r="I287" s="1"/>
      <c r="J287" s="1"/>
      <c r="K287" s="1"/>
      <c r="L287" s="1"/>
      <c r="M287" s="20"/>
      <c r="N287" s="22"/>
      <c r="P287" s="95"/>
    </row>
    <row r="288" spans="1:16" ht="12.75">
      <c r="A288" s="1"/>
      <c r="B288" s="56"/>
      <c r="C288" s="57"/>
      <c r="D288" s="61"/>
      <c r="E288" s="58" t="s">
        <v>8</v>
      </c>
      <c r="F288" s="1"/>
      <c r="G288" s="1"/>
      <c r="H288" s="1"/>
      <c r="I288" s="1"/>
      <c r="J288" s="1"/>
      <c r="K288" s="1"/>
      <c r="L288" s="1"/>
      <c r="M288" s="21"/>
      <c r="N288" s="24"/>
      <c r="P288" s="95"/>
    </row>
    <row r="289" spans="1:16" ht="12.75">
      <c r="A289" s="1">
        <f>A245+2</f>
        <v>8</v>
      </c>
      <c r="B289" s="62" t="str">
        <f>IF(INDEX(Tab_temp,MATCH($A289,Col_base_ordre,0),1)=0,"-",INDEX(Tab_temp,MATCH($A289,Col_base_ordre,0),1))</f>
        <v>-</v>
      </c>
      <c r="C289" s="63">
        <f>IF(INDEX(Tab_temp,MATCH($A289,Col_base_ordre,0),8)=0,"-",INDEX(Tab_temp,MATCH($A289,Col_base_ordre,0),8))</f>
      </c>
      <c r="D289" s="59" t="str">
        <f>IF(INDEX(Tab_temp,MATCH($A289,Col_base_ordre,0),2)=0,"-",INDEX(Tab_temp,MATCH($A289,Col_base_ordre,0),2))</f>
        <v>-</v>
      </c>
      <c r="E289" s="20" t="s">
        <v>31</v>
      </c>
      <c r="F289" s="1"/>
      <c r="G289" s="1"/>
      <c r="H289" s="1"/>
      <c r="I289" s="1"/>
      <c r="J289" s="1"/>
      <c r="K289" s="1"/>
      <c r="L289" s="3"/>
      <c r="M289" s="1"/>
      <c r="N289" s="1"/>
      <c r="P289" s="95"/>
    </row>
    <row r="290" spans="1:16" ht="12.75">
      <c r="A290" s="1">
        <f>A246+2</f>
        <v>24</v>
      </c>
      <c r="B290" s="64" t="str">
        <f>IF(INDEX(Tab_temp,MATCH($A290,Col_base_ordre,0),1)=0,"-",INDEX(Tab_temp,MATCH($A290,Col_base_ordre,0),1))</f>
        <v>-</v>
      </c>
      <c r="C290" s="65">
        <f>IF(INDEX(Tab_temp,MATCH($A290,Col_base_ordre,0),8)=0,"-",INDEX(Tab_temp,MATCH($A290,Col_base_ordre,0),8))</f>
      </c>
      <c r="D290" s="60" t="str">
        <f>IF(INDEX(Tab_temp,MATCH($A290,Col_base_ordre,0),2)=0,"-",INDEX(Tab_temp,MATCH($A290,Col_base_ordre,0),2))</f>
        <v>-</v>
      </c>
      <c r="E290" s="21" t="s">
        <v>31</v>
      </c>
      <c r="F290" s="5"/>
      <c r="G290" s="1"/>
      <c r="H290" s="58" t="s">
        <v>8</v>
      </c>
      <c r="I290" s="1"/>
      <c r="J290" s="1"/>
      <c r="K290" s="1"/>
      <c r="L290" s="3"/>
      <c r="M290" s="1"/>
      <c r="N290" s="1"/>
      <c r="P290" s="95"/>
    </row>
    <row r="291" spans="1:16" ht="12.75">
      <c r="A291" s="1"/>
      <c r="B291" s="56"/>
      <c r="C291" s="57"/>
      <c r="D291" s="61"/>
      <c r="E291" s="1"/>
      <c r="F291" s="1"/>
      <c r="G291" s="20"/>
      <c r="H291" s="22"/>
      <c r="I291" s="23"/>
      <c r="J291" s="1"/>
      <c r="K291" s="1"/>
      <c r="L291" s="3"/>
      <c r="M291" s="1"/>
      <c r="N291" s="1"/>
      <c r="P291" s="95"/>
    </row>
    <row r="292" spans="1:16" ht="12.75">
      <c r="A292" s="1"/>
      <c r="B292" s="56"/>
      <c r="C292" s="57"/>
      <c r="D292" s="61"/>
      <c r="E292" s="58" t="s">
        <v>8</v>
      </c>
      <c r="F292" s="1"/>
      <c r="G292" s="21"/>
      <c r="H292" s="24"/>
      <c r="I292" s="5"/>
      <c r="J292" s="1"/>
      <c r="K292" s="1"/>
      <c r="L292" s="3"/>
      <c r="M292" s="1"/>
      <c r="N292" s="1"/>
      <c r="P292" s="95"/>
    </row>
    <row r="293" spans="1:16" ht="12.75">
      <c r="A293" s="1">
        <f>A249+2</f>
        <v>40</v>
      </c>
      <c r="B293" s="62" t="str">
        <f>IF(INDEX(Tab_temp,MATCH($A293,Col_base_ordre,0),1)=0,"-",INDEX(Tab_temp,MATCH($A293,Col_base_ordre,0),1))</f>
        <v>-</v>
      </c>
      <c r="C293" s="63">
        <f>IF(INDEX(Tab_temp,MATCH($A293,Col_base_ordre,0),8)=0,"-",INDEX(Tab_temp,MATCH($A293,Col_base_ordre,0),8))</f>
      </c>
      <c r="D293" s="59" t="str">
        <f>IF(INDEX(Tab_temp,MATCH($A293,Col_base_ordre,0),2)=0,"-",INDEX(Tab_temp,MATCH($A293,Col_base_ordre,0),2))</f>
        <v>-</v>
      </c>
      <c r="E293" s="20" t="s">
        <v>31</v>
      </c>
      <c r="F293" s="2"/>
      <c r="G293" s="1"/>
      <c r="H293" s="1"/>
      <c r="I293" s="3"/>
      <c r="J293" s="1"/>
      <c r="K293" s="1"/>
      <c r="L293" s="3"/>
      <c r="M293" s="1"/>
      <c r="N293" s="1"/>
      <c r="P293" s="95"/>
    </row>
    <row r="294" spans="1:16" ht="12.75">
      <c r="A294" s="1">
        <f>A250+2</f>
        <v>56</v>
      </c>
      <c r="B294" s="64" t="str">
        <f>IF(INDEX(Tab_temp,MATCH($A294,Col_base_ordre,0),1)=0,"-",INDEX(Tab_temp,MATCH($A294,Col_base_ordre,0),1))</f>
        <v>-</v>
      </c>
      <c r="C294" s="65">
        <f>IF(INDEX(Tab_temp,MATCH($A294,Col_base_ordre,0),8)=0,"-",INDEX(Tab_temp,MATCH($A294,Col_base_ordre,0),8))</f>
      </c>
      <c r="D294" s="60" t="str">
        <f>IF(INDEX(Tab_temp,MATCH($A294,Col_base_ordre,0),2)=0,"-",INDEX(Tab_temp,MATCH($A294,Col_base_ordre,0),2))</f>
        <v>-</v>
      </c>
      <c r="E294" s="21" t="s">
        <v>31</v>
      </c>
      <c r="F294" s="1"/>
      <c r="G294" s="1"/>
      <c r="H294" s="1"/>
      <c r="I294" s="3"/>
      <c r="J294" s="1"/>
      <c r="K294" s="58" t="s">
        <v>8</v>
      </c>
      <c r="L294" s="3"/>
      <c r="M294" s="1"/>
      <c r="N294" s="1"/>
      <c r="P294" s="95"/>
    </row>
    <row r="295" spans="1:16" ht="12.75">
      <c r="A295" s="1"/>
      <c r="B295" s="56"/>
      <c r="C295" s="57"/>
      <c r="D295" s="61"/>
      <c r="E295" s="1"/>
      <c r="F295" s="1"/>
      <c r="G295" s="1"/>
      <c r="H295" s="1"/>
      <c r="I295" s="1"/>
      <c r="J295" s="20"/>
      <c r="K295" s="22"/>
      <c r="L295" s="2"/>
      <c r="M295" s="1"/>
      <c r="N295" s="1"/>
      <c r="P295" s="95"/>
    </row>
    <row r="296" spans="1:16" ht="12.75">
      <c r="A296" s="1"/>
      <c r="B296" s="56"/>
      <c r="C296" s="57"/>
      <c r="D296" s="61"/>
      <c r="E296" s="58" t="s">
        <v>8</v>
      </c>
      <c r="F296" s="1"/>
      <c r="G296" s="1"/>
      <c r="H296" s="1"/>
      <c r="I296" s="1"/>
      <c r="J296" s="21"/>
      <c r="K296" s="24"/>
      <c r="L296" s="1"/>
      <c r="M296" s="1"/>
      <c r="N296" s="1"/>
      <c r="P296" s="95"/>
    </row>
    <row r="297" spans="1:16" ht="12.75">
      <c r="A297" s="1">
        <f>A253+2</f>
        <v>16</v>
      </c>
      <c r="B297" s="62" t="str">
        <f>IF(INDEX(Tab_temp,MATCH($A297,Col_base_ordre,0),1)=0,"-",INDEX(Tab_temp,MATCH($A297,Col_base_ordre,0),1))</f>
        <v>-</v>
      </c>
      <c r="C297" s="63">
        <f>IF(INDEX(Tab_temp,MATCH($A297,Col_base_ordre,0),8)=0,"-",INDEX(Tab_temp,MATCH($A297,Col_base_ordre,0),8))</f>
      </c>
      <c r="D297" s="59" t="str">
        <f>IF(INDEX(Tab_temp,MATCH($A297,Col_base_ordre,0),2)=0,"-",INDEX(Tab_temp,MATCH($A297,Col_base_ordre,0),2))</f>
        <v>-</v>
      </c>
      <c r="E297" s="20" t="s">
        <v>31</v>
      </c>
      <c r="F297" s="1"/>
      <c r="G297" s="1"/>
      <c r="H297" s="1"/>
      <c r="I297" s="3"/>
      <c r="J297" s="1"/>
      <c r="K297" s="1"/>
      <c r="L297" s="1"/>
      <c r="M297" s="1"/>
      <c r="N297" s="1"/>
      <c r="P297" s="95"/>
    </row>
    <row r="298" spans="1:16" ht="12.75">
      <c r="A298" s="1">
        <f>A254+2</f>
        <v>32</v>
      </c>
      <c r="B298" s="64" t="str">
        <f>IF(INDEX(Tab_temp,MATCH($A298,Col_base_ordre,0),1)=0,"-",INDEX(Tab_temp,MATCH($A298,Col_base_ordre,0),1))</f>
        <v>-</v>
      </c>
      <c r="C298" s="65">
        <f>IF(INDEX(Tab_temp,MATCH($A298,Col_base_ordre,0),8)=0,"-",INDEX(Tab_temp,MATCH($A298,Col_base_ordre,0),8))</f>
      </c>
      <c r="D298" s="60" t="str">
        <f>IF(INDEX(Tab_temp,MATCH($A298,Col_base_ordre,0),2)=0,"-",INDEX(Tab_temp,MATCH($A298,Col_base_ordre,0),2))</f>
        <v>-</v>
      </c>
      <c r="E298" s="21" t="s">
        <v>31</v>
      </c>
      <c r="F298" s="5"/>
      <c r="G298" s="1"/>
      <c r="H298" s="58" t="s">
        <v>8</v>
      </c>
      <c r="I298" s="3"/>
      <c r="J298" s="1"/>
      <c r="K298" s="1"/>
      <c r="L298" s="1"/>
      <c r="M298" s="1"/>
      <c r="N298" s="1"/>
      <c r="P298" s="95"/>
    </row>
    <row r="299" spans="1:16" ht="12.75">
      <c r="A299" s="1"/>
      <c r="B299" s="56"/>
      <c r="C299" s="57"/>
      <c r="D299" s="61"/>
      <c r="E299" s="1"/>
      <c r="F299" s="1"/>
      <c r="G299" s="20"/>
      <c r="H299" s="22"/>
      <c r="I299" s="2"/>
      <c r="J299" s="1"/>
      <c r="K299" s="1"/>
      <c r="L299" s="1"/>
      <c r="M299" s="1"/>
      <c r="N299" s="1"/>
      <c r="P299" s="95"/>
    </row>
    <row r="300" spans="1:16" ht="12.75">
      <c r="A300" s="1"/>
      <c r="B300" s="56"/>
      <c r="C300" s="57"/>
      <c r="D300" s="61"/>
      <c r="E300" s="58" t="s">
        <v>8</v>
      </c>
      <c r="F300" s="1"/>
      <c r="G300" s="21"/>
      <c r="H300" s="24"/>
      <c r="I300" s="1"/>
      <c r="J300" s="1"/>
      <c r="K300" s="1"/>
      <c r="L300" s="1"/>
      <c r="M300" s="1"/>
      <c r="N300" s="1"/>
      <c r="P300" s="95"/>
    </row>
    <row r="301" spans="1:16" ht="12.75">
      <c r="A301" s="1">
        <f>A257+2</f>
        <v>48</v>
      </c>
      <c r="B301" s="62" t="str">
        <f>IF(INDEX(Tab_temp,MATCH($A301,Col_base_ordre,0),1)=0,"-",INDEX(Tab_temp,MATCH($A301,Col_base_ordre,0),1))</f>
        <v>-</v>
      </c>
      <c r="C301" s="63">
        <f>IF(INDEX(Tab_temp,MATCH($A301,Col_base_ordre,0),8)=0,"-",INDEX(Tab_temp,MATCH($A301,Col_base_ordre,0),8))</f>
      </c>
      <c r="D301" s="59" t="str">
        <f>IF(INDEX(Tab_temp,MATCH($A301,Col_base_ordre,0),2)=0,"-",INDEX(Tab_temp,MATCH($A301,Col_base_ordre,0),2))</f>
        <v>-</v>
      </c>
      <c r="E301" s="20" t="s">
        <v>31</v>
      </c>
      <c r="F301" s="2"/>
      <c r="G301" s="1"/>
      <c r="H301" s="1"/>
      <c r="I301" s="1"/>
      <c r="J301" s="1"/>
      <c r="K301" s="1"/>
      <c r="L301" s="1"/>
      <c r="M301" s="1"/>
      <c r="N301" s="1"/>
      <c r="P301" s="95"/>
    </row>
    <row r="302" spans="1:16" ht="12.75">
      <c r="A302" s="1">
        <f>A258+2</f>
        <v>64</v>
      </c>
      <c r="B302" s="64" t="str">
        <f>IF(INDEX(Tab_temp,MATCH($A302,Col_base_ordre,0),1)=0,"-",INDEX(Tab_temp,MATCH($A302,Col_base_ordre,0),1))</f>
        <v>-</v>
      </c>
      <c r="C302" s="65">
        <f>IF(INDEX(Tab_temp,MATCH($A302,Col_base_ordre,0),8)=0,"-",INDEX(Tab_temp,MATCH($A302,Col_base_ordre,0),8))</f>
      </c>
      <c r="D302" s="60" t="str">
        <f>IF(INDEX(Tab_temp,MATCH($A302,Col_base_ordre,0),2)=0,"-",INDEX(Tab_temp,MATCH($A302,Col_base_ordre,0),2))</f>
        <v>-</v>
      </c>
      <c r="E302" s="21" t="s">
        <v>31</v>
      </c>
      <c r="F302" s="1"/>
      <c r="G302" s="1"/>
      <c r="H302" s="1"/>
      <c r="N302" s="1"/>
      <c r="P302" s="95"/>
    </row>
    <row r="303" spans="1:16" ht="12.75">
      <c r="A303" s="1"/>
      <c r="B303" s="1"/>
      <c r="C303" s="4"/>
      <c r="D303" s="1"/>
      <c r="E303" s="1"/>
      <c r="F303" s="1"/>
      <c r="G303" s="1"/>
      <c r="H303" s="1"/>
      <c r="I303" s="25"/>
      <c r="J303" s="26" t="s">
        <v>10</v>
      </c>
      <c r="K303" s="27"/>
      <c r="L303" s="27"/>
      <c r="M303" s="28"/>
      <c r="N303" s="1"/>
      <c r="P303" s="95"/>
    </row>
    <row r="304" spans="1:16" ht="12.75">
      <c r="A304" s="1"/>
      <c r="B304" s="1"/>
      <c r="C304" s="4"/>
      <c r="D304" s="1"/>
      <c r="E304" s="1"/>
      <c r="F304" s="1"/>
      <c r="G304" s="1"/>
      <c r="H304" s="1"/>
      <c r="I304" s="29" t="s">
        <v>11</v>
      </c>
      <c r="J304" s="30" t="s">
        <v>0</v>
      </c>
      <c r="K304" s="31" t="s">
        <v>1</v>
      </c>
      <c r="L304" s="27"/>
      <c r="M304" s="28"/>
      <c r="N304" s="1"/>
      <c r="P304" s="95"/>
    </row>
    <row r="305" spans="1:16" ht="12.75">
      <c r="A305" s="1"/>
      <c r="B305" s="1"/>
      <c r="C305" s="4"/>
      <c r="H305" s="1"/>
      <c r="I305" s="32">
        <v>1</v>
      </c>
      <c r="J305" s="33"/>
      <c r="K305" s="34"/>
      <c r="L305" s="23"/>
      <c r="M305" s="35"/>
      <c r="N305" s="1"/>
      <c r="P305" s="95"/>
    </row>
    <row r="306" spans="1:16" ht="12.75">
      <c r="A306" s="1"/>
      <c r="B306" s="1"/>
      <c r="C306" s="4"/>
      <c r="D306" s="36" t="s">
        <v>12</v>
      </c>
      <c r="E306" s="27"/>
      <c r="F306" s="27"/>
      <c r="G306" s="37"/>
      <c r="H306" s="1"/>
      <c r="I306" s="38">
        <v>2</v>
      </c>
      <c r="J306" s="39"/>
      <c r="K306" s="40"/>
      <c r="L306" s="41"/>
      <c r="M306" s="42"/>
      <c r="N306" s="1"/>
      <c r="P306" s="95"/>
    </row>
    <row r="307" spans="1:16" ht="12.75">
      <c r="A307" s="1"/>
      <c r="B307" s="1"/>
      <c r="C307" s="4"/>
      <c r="D307" s="31" t="s">
        <v>13</v>
      </c>
      <c r="E307" s="43"/>
      <c r="F307" s="44" t="s">
        <v>14</v>
      </c>
      <c r="G307" s="43"/>
      <c r="H307" s="1"/>
      <c r="I307" s="38">
        <v>3</v>
      </c>
      <c r="J307" s="39"/>
      <c r="K307" s="40"/>
      <c r="L307" s="41"/>
      <c r="M307" s="42"/>
      <c r="N307" s="1"/>
      <c r="P307" s="95"/>
    </row>
    <row r="308" spans="1:16" ht="12.75">
      <c r="A308" s="1"/>
      <c r="B308" s="1"/>
      <c r="C308" s="4"/>
      <c r="D308" s="40"/>
      <c r="E308" s="42"/>
      <c r="F308" s="41"/>
      <c r="G308" s="42"/>
      <c r="H308" s="1"/>
      <c r="I308" s="38">
        <v>4</v>
      </c>
      <c r="J308" s="39"/>
      <c r="K308" s="40"/>
      <c r="L308" s="41"/>
      <c r="M308" s="42"/>
      <c r="N308" s="1"/>
      <c r="P308" s="95"/>
    </row>
    <row r="309" spans="1:16" ht="12.75">
      <c r="A309" s="1"/>
      <c r="B309" s="1"/>
      <c r="C309" s="4"/>
      <c r="D309" s="40"/>
      <c r="E309" s="42"/>
      <c r="F309" s="41"/>
      <c r="G309" s="42"/>
      <c r="H309" s="1"/>
      <c r="I309" s="38">
        <v>5</v>
      </c>
      <c r="J309" s="39"/>
      <c r="K309" s="40"/>
      <c r="L309" s="41"/>
      <c r="M309" s="42"/>
      <c r="N309" s="1"/>
      <c r="P309" s="95"/>
    </row>
    <row r="310" spans="1:16" ht="12.75">
      <c r="A310" s="1"/>
      <c r="B310" s="1"/>
      <c r="C310" s="4"/>
      <c r="D310" s="40"/>
      <c r="E310" s="42"/>
      <c r="F310" s="41"/>
      <c r="G310" s="42"/>
      <c r="H310" s="1"/>
      <c r="I310" s="38">
        <v>6</v>
      </c>
      <c r="J310" s="39"/>
      <c r="K310" s="40"/>
      <c r="L310" s="41"/>
      <c r="M310" s="42"/>
      <c r="N310" s="1"/>
      <c r="P310" s="95"/>
    </row>
    <row r="311" spans="1:16" ht="12.75">
      <c r="A311" s="1"/>
      <c r="B311" s="1"/>
      <c r="C311" s="4"/>
      <c r="D311" s="40"/>
      <c r="E311" s="42"/>
      <c r="F311" s="41"/>
      <c r="G311" s="42"/>
      <c r="H311" s="1"/>
      <c r="I311" s="38">
        <v>7</v>
      </c>
      <c r="J311" s="39"/>
      <c r="K311" s="40"/>
      <c r="L311" s="41"/>
      <c r="M311" s="42"/>
      <c r="N311" s="1"/>
      <c r="P311" s="95"/>
    </row>
    <row r="312" spans="4:16" ht="12.75">
      <c r="D312" s="45"/>
      <c r="E312" s="46"/>
      <c r="F312" s="47"/>
      <c r="G312" s="46"/>
      <c r="I312" s="48">
        <v>8</v>
      </c>
      <c r="J312" s="21"/>
      <c r="K312" s="45"/>
      <c r="L312" s="47"/>
      <c r="M312" s="46"/>
      <c r="P312" s="95"/>
    </row>
    <row r="313" ht="13.5" thickBot="1">
      <c r="P313" s="95"/>
    </row>
    <row r="314" spans="1:16" ht="25.5" thickBot="1" thickTop="1">
      <c r="A314" s="1"/>
      <c r="B314" s="66"/>
      <c r="C314" s="68">
        <f>C270</f>
        <v>0</v>
      </c>
      <c r="D314" s="67"/>
      <c r="E314" s="4"/>
      <c r="F314" s="1"/>
      <c r="G314" s="17" t="str">
        <f>G270</f>
        <v>-</v>
      </c>
      <c r="H314" s="1">
        <f>Base_copie!D$1</f>
        <v>0</v>
      </c>
      <c r="I314" s="1" t="s">
        <v>7</v>
      </c>
      <c r="K314" s="1"/>
      <c r="L314" s="1"/>
      <c r="M314" s="18" t="e">
        <f>#REF!</f>
        <v>#REF!</v>
      </c>
      <c r="N314" s="1"/>
      <c r="P314" s="95"/>
    </row>
    <row r="315" spans="1:16" ht="13.5" thickTop="1">
      <c r="A315" s="1"/>
      <c r="C315" s="4"/>
      <c r="D315" s="1"/>
      <c r="E315" s="1"/>
      <c r="F315" s="1"/>
      <c r="G315" s="1"/>
      <c r="H315" s="1"/>
      <c r="I315" s="69" t="s">
        <v>51</v>
      </c>
      <c r="K315" s="1"/>
      <c r="L315" s="1"/>
      <c r="M315" s="18" t="e">
        <f>#REF!</f>
        <v>#REF!</v>
      </c>
      <c r="N315" s="1"/>
      <c r="P315" s="95"/>
    </row>
    <row r="316" spans="1:16" ht="12.75">
      <c r="A316" s="1"/>
      <c r="C316" s="4"/>
      <c r="D316" s="1"/>
      <c r="E316" s="1"/>
      <c r="F316" s="1"/>
      <c r="G316" s="1"/>
      <c r="H316" s="19"/>
      <c r="I316" s="69" t="s">
        <v>52</v>
      </c>
      <c r="J316" s="1"/>
      <c r="K316" s="1"/>
      <c r="L316" s="1"/>
      <c r="M316" s="1"/>
      <c r="N316" s="1"/>
      <c r="P316" s="95"/>
    </row>
    <row r="317" spans="1:16" ht="12.75">
      <c r="A317" s="1"/>
      <c r="C317" s="4"/>
      <c r="D317" s="1"/>
      <c r="E317" s="1"/>
      <c r="F317" s="1"/>
      <c r="G317" s="1"/>
      <c r="H317" s="19"/>
      <c r="I317" s="1"/>
      <c r="J317" s="1"/>
      <c r="K317" s="1"/>
      <c r="L317" s="1"/>
      <c r="M317" s="1"/>
      <c r="N317" s="1"/>
      <c r="P317" s="95"/>
    </row>
    <row r="318" spans="1:16" ht="12.75">
      <c r="A318" s="1"/>
      <c r="C318" s="4"/>
      <c r="D318" s="1"/>
      <c r="E318" s="1"/>
      <c r="F318" s="1"/>
      <c r="G318" s="1"/>
      <c r="H318" s="19"/>
      <c r="I318" s="1"/>
      <c r="J318" s="1"/>
      <c r="K318" s="1"/>
      <c r="L318" s="1"/>
      <c r="M318" s="1"/>
      <c r="N318" s="1"/>
      <c r="P318" s="95"/>
    </row>
    <row r="319" spans="1:16" ht="12.75">
      <c r="A319" s="1"/>
      <c r="C319" s="4"/>
      <c r="D319" s="1"/>
      <c r="E319" s="1"/>
      <c r="F319" s="1"/>
      <c r="G319" s="1"/>
      <c r="H319" s="19"/>
      <c r="I319" s="1"/>
      <c r="J319" s="1"/>
      <c r="K319" s="1"/>
      <c r="L319" s="1"/>
      <c r="M319" s="1"/>
      <c r="N319" s="1"/>
      <c r="P319" s="95"/>
    </row>
    <row r="320" spans="1:16" ht="12.75">
      <c r="A320" s="1"/>
      <c r="C320" s="4"/>
      <c r="D320" s="1"/>
      <c r="E320" s="1"/>
      <c r="F320" s="1"/>
      <c r="G320" s="1"/>
      <c r="H320" s="19"/>
      <c r="I320" s="1"/>
      <c r="J320" s="1"/>
      <c r="K320" s="1"/>
      <c r="L320" s="1"/>
      <c r="M320" s="1"/>
      <c r="N320" s="1"/>
      <c r="P320" s="95"/>
    </row>
    <row r="321" spans="1:16" ht="12.75">
      <c r="A321" s="1"/>
      <c r="C321" s="4"/>
      <c r="D321" s="1"/>
      <c r="E321" s="1"/>
      <c r="F321" s="1"/>
      <c r="G321" s="1"/>
      <c r="H321" s="19"/>
      <c r="I321" s="1"/>
      <c r="J321" s="1"/>
      <c r="K321" s="1"/>
      <c r="L321" s="1"/>
      <c r="M321" s="1"/>
      <c r="N321" s="1"/>
      <c r="P321" s="95"/>
    </row>
    <row r="322" spans="1:16" ht="12.75">
      <c r="A322" s="1"/>
      <c r="C322" s="4"/>
      <c r="D322" s="1"/>
      <c r="G322" s="1" t="s">
        <v>33</v>
      </c>
      <c r="H322" s="58" t="s">
        <v>8</v>
      </c>
      <c r="I322" s="1"/>
      <c r="J322" s="1"/>
      <c r="K322" s="1"/>
      <c r="P322" s="95"/>
    </row>
    <row r="323" spans="1:16" ht="12.75">
      <c r="A323" s="1"/>
      <c r="C323" s="4"/>
      <c r="D323" s="1"/>
      <c r="G323" s="20"/>
      <c r="H323" s="22"/>
      <c r="I323" s="1"/>
      <c r="J323" s="1"/>
      <c r="K323" s="1"/>
      <c r="P323" s="95"/>
    </row>
    <row r="324" spans="1:16" ht="12.75">
      <c r="A324" s="1"/>
      <c r="C324" s="4"/>
      <c r="D324" s="1"/>
      <c r="G324" s="21"/>
      <c r="H324" s="24"/>
      <c r="I324" s="5"/>
      <c r="J324" s="1"/>
      <c r="K324" s="1"/>
      <c r="P324" s="95"/>
    </row>
    <row r="325" spans="1:16" ht="12.75">
      <c r="A325" s="1"/>
      <c r="C325" s="4"/>
      <c r="D325" s="1"/>
      <c r="G325" s="1" t="s">
        <v>34</v>
      </c>
      <c r="H325" s="1"/>
      <c r="I325" s="3"/>
      <c r="J325" s="1"/>
      <c r="K325" s="1"/>
      <c r="P325" s="95"/>
    </row>
    <row r="326" spans="1:16" ht="12.75">
      <c r="A326" s="1"/>
      <c r="C326" s="4"/>
      <c r="D326" s="1"/>
      <c r="G326" s="1"/>
      <c r="H326" s="1"/>
      <c r="I326" s="3"/>
      <c r="J326" s="1"/>
      <c r="K326" s="1"/>
      <c r="P326" s="95"/>
    </row>
    <row r="327" spans="1:16" ht="12.75">
      <c r="A327" s="1"/>
      <c r="C327" s="4"/>
      <c r="D327" s="1"/>
      <c r="G327" s="1"/>
      <c r="H327" s="1"/>
      <c r="I327" s="3"/>
      <c r="J327" s="1"/>
      <c r="K327" s="1"/>
      <c r="P327" s="95"/>
    </row>
    <row r="328" spans="1:16" ht="12.75">
      <c r="A328" s="1"/>
      <c r="C328" s="4"/>
      <c r="D328" s="1"/>
      <c r="G328" s="1"/>
      <c r="H328" s="1"/>
      <c r="I328" s="3"/>
      <c r="J328" s="1"/>
      <c r="K328" s="1"/>
      <c r="P328" s="95"/>
    </row>
    <row r="329" spans="1:16" ht="12.75">
      <c r="A329" s="1"/>
      <c r="C329" s="4"/>
      <c r="D329" s="1"/>
      <c r="G329" s="1"/>
      <c r="H329" s="1"/>
      <c r="I329" s="3"/>
      <c r="J329" s="1"/>
      <c r="K329" s="1"/>
      <c r="P329" s="95"/>
    </row>
    <row r="330" spans="1:16" ht="12.75">
      <c r="A330" s="1"/>
      <c r="C330" s="4"/>
      <c r="D330" s="1"/>
      <c r="G330" s="1"/>
      <c r="H330" s="1"/>
      <c r="I330" s="3"/>
      <c r="J330" s="97" t="s">
        <v>50</v>
      </c>
      <c r="K330" s="58" t="s">
        <v>8</v>
      </c>
      <c r="P330" s="95"/>
    </row>
    <row r="331" spans="1:16" ht="12.75">
      <c r="A331" s="1"/>
      <c r="C331" s="4"/>
      <c r="D331" s="1"/>
      <c r="G331" s="1"/>
      <c r="H331" s="1"/>
      <c r="I331" s="1"/>
      <c r="J331" s="20"/>
      <c r="K331" s="22"/>
      <c r="P331" s="95"/>
    </row>
    <row r="332" spans="1:16" ht="12.75">
      <c r="A332" s="1"/>
      <c r="C332" s="4"/>
      <c r="D332" s="1"/>
      <c r="G332" s="1"/>
      <c r="H332" s="1"/>
      <c r="I332" s="1"/>
      <c r="J332" s="21"/>
      <c r="K332" s="24"/>
      <c r="P332" s="95"/>
    </row>
    <row r="333" spans="1:16" ht="12.75">
      <c r="A333" s="1"/>
      <c r="C333" s="4"/>
      <c r="D333" s="1"/>
      <c r="G333" s="1"/>
      <c r="H333" s="1"/>
      <c r="I333" s="3"/>
      <c r="J333" s="1"/>
      <c r="K333" s="1"/>
      <c r="P333" s="95"/>
    </row>
    <row r="334" spans="1:16" ht="12.75">
      <c r="A334" s="1"/>
      <c r="C334" s="4"/>
      <c r="D334" s="1"/>
      <c r="G334" s="1"/>
      <c r="H334" s="1"/>
      <c r="I334" s="3"/>
      <c r="J334" s="1"/>
      <c r="K334" s="1"/>
      <c r="P334" s="95"/>
    </row>
    <row r="335" spans="1:16" ht="12.75">
      <c r="A335" s="1"/>
      <c r="C335" s="4"/>
      <c r="D335" s="1"/>
      <c r="G335" s="1"/>
      <c r="H335" s="1"/>
      <c r="I335" s="3"/>
      <c r="J335" s="1"/>
      <c r="K335" s="1"/>
      <c r="P335" s="95"/>
    </row>
    <row r="336" spans="1:16" ht="12.75">
      <c r="A336" s="1"/>
      <c r="C336" s="4"/>
      <c r="D336" s="1"/>
      <c r="G336" s="1"/>
      <c r="H336" s="1"/>
      <c r="I336" s="3"/>
      <c r="J336" s="1"/>
      <c r="K336" s="1"/>
      <c r="P336" s="95"/>
    </row>
    <row r="337" spans="1:16" ht="12.75">
      <c r="A337" s="1"/>
      <c r="C337" s="4"/>
      <c r="D337" s="1"/>
      <c r="G337" s="1"/>
      <c r="H337" s="1"/>
      <c r="I337" s="3"/>
      <c r="J337" s="1"/>
      <c r="K337" s="1"/>
      <c r="P337" s="95"/>
    </row>
    <row r="338" spans="1:16" ht="12.75">
      <c r="A338" s="1"/>
      <c r="C338" s="4"/>
      <c r="D338" s="1"/>
      <c r="G338" s="1" t="s">
        <v>49</v>
      </c>
      <c r="H338" s="58" t="s">
        <v>8</v>
      </c>
      <c r="I338" s="3"/>
      <c r="J338" s="1"/>
      <c r="K338" s="1"/>
      <c r="P338" s="95"/>
    </row>
    <row r="339" spans="1:16" ht="12.75">
      <c r="A339" s="1"/>
      <c r="C339" s="4"/>
      <c r="D339" s="1"/>
      <c r="G339" s="20"/>
      <c r="H339" s="22"/>
      <c r="I339" s="2"/>
      <c r="J339" s="1"/>
      <c r="K339" s="1"/>
      <c r="P339" s="95"/>
    </row>
    <row r="340" spans="1:16" ht="12.75">
      <c r="A340" s="1"/>
      <c r="C340" s="4"/>
      <c r="D340" s="1"/>
      <c r="G340" s="21"/>
      <c r="H340" s="24"/>
      <c r="I340" s="1"/>
      <c r="J340" s="1"/>
      <c r="K340" s="1"/>
      <c r="P340" s="95"/>
    </row>
    <row r="341" spans="1:16" ht="12.75">
      <c r="A341" s="1"/>
      <c r="C341" s="4"/>
      <c r="D341" s="1"/>
      <c r="G341" s="1" t="s">
        <v>48</v>
      </c>
      <c r="H341" s="1"/>
      <c r="I341" s="1"/>
      <c r="J341" s="1"/>
      <c r="K341" s="1"/>
      <c r="P341" s="95"/>
    </row>
    <row r="342" spans="1:16" ht="12.75">
      <c r="A342" s="1"/>
      <c r="C342" s="4"/>
      <c r="D342" s="1"/>
      <c r="E342" s="1"/>
      <c r="F342" s="1"/>
      <c r="G342" s="1"/>
      <c r="H342" s="19"/>
      <c r="I342" s="1"/>
      <c r="J342" s="1"/>
      <c r="K342" s="1"/>
      <c r="L342" s="1"/>
      <c r="M342" s="1"/>
      <c r="N342" s="1"/>
      <c r="P342" s="95"/>
    </row>
    <row r="343" spans="1:16" ht="12.75">
      <c r="A343" s="1"/>
      <c r="C343" s="4"/>
      <c r="D343" s="1"/>
      <c r="E343" s="1"/>
      <c r="F343" s="1"/>
      <c r="G343" s="1"/>
      <c r="H343" s="19"/>
      <c r="I343" s="1"/>
      <c r="J343" s="1"/>
      <c r="K343" s="1"/>
      <c r="L343" s="1"/>
      <c r="M343" s="1"/>
      <c r="N343" s="1"/>
      <c r="P343" s="95"/>
    </row>
    <row r="344" spans="1:16" ht="12.75">
      <c r="A344" s="1"/>
      <c r="C344" s="4"/>
      <c r="D344" s="1"/>
      <c r="E344" s="1"/>
      <c r="F344" s="1"/>
      <c r="G344" s="1"/>
      <c r="H344" s="19"/>
      <c r="I344" s="1"/>
      <c r="J344" s="1"/>
      <c r="K344" s="1"/>
      <c r="L344" s="1"/>
      <c r="M344" s="1"/>
      <c r="N344" s="1"/>
      <c r="P344" s="95"/>
    </row>
    <row r="345" spans="1:16" ht="12.75">
      <c r="A345" s="1"/>
      <c r="C345" s="4"/>
      <c r="D345" s="1"/>
      <c r="E345" s="1"/>
      <c r="F345" s="1"/>
      <c r="G345" s="1"/>
      <c r="H345" s="19"/>
      <c r="I345" s="1"/>
      <c r="J345" s="1"/>
      <c r="K345" s="1"/>
      <c r="L345" s="1"/>
      <c r="M345" s="1"/>
      <c r="N345" s="1"/>
      <c r="P345" s="95"/>
    </row>
    <row r="346" spans="1:16" ht="12.75">
      <c r="A346" s="1"/>
      <c r="C346" s="4"/>
      <c r="D346" s="1"/>
      <c r="E346" s="1"/>
      <c r="F346" s="1"/>
      <c r="G346" s="1"/>
      <c r="H346" s="19"/>
      <c r="I346" s="1"/>
      <c r="N346" s="1"/>
      <c r="P346" s="95"/>
    </row>
    <row r="347" spans="1:16" ht="12.75">
      <c r="A347" s="1"/>
      <c r="B347" s="1"/>
      <c r="C347" s="4"/>
      <c r="D347" s="1"/>
      <c r="E347" s="1"/>
      <c r="F347" s="1"/>
      <c r="G347" s="1"/>
      <c r="H347" s="1"/>
      <c r="I347" s="25"/>
      <c r="J347" s="26" t="s">
        <v>10</v>
      </c>
      <c r="K347" s="27"/>
      <c r="L347" s="27"/>
      <c r="M347" s="28"/>
      <c r="N347" s="1"/>
      <c r="P347" s="95"/>
    </row>
    <row r="348" spans="1:16" ht="12.75">
      <c r="A348" s="1"/>
      <c r="B348" s="1"/>
      <c r="C348" s="4"/>
      <c r="D348" s="1"/>
      <c r="E348" s="1"/>
      <c r="F348" s="1"/>
      <c r="G348" s="1"/>
      <c r="H348" s="1"/>
      <c r="I348" s="29" t="s">
        <v>11</v>
      </c>
      <c r="J348" s="30" t="s">
        <v>0</v>
      </c>
      <c r="K348" s="31" t="s">
        <v>1</v>
      </c>
      <c r="L348" s="27"/>
      <c r="M348" s="28"/>
      <c r="N348" s="1"/>
      <c r="P348" s="95"/>
    </row>
    <row r="349" spans="1:16" ht="12.75">
      <c r="A349" s="1"/>
      <c r="B349" s="1"/>
      <c r="C349" s="4"/>
      <c r="H349" s="1"/>
      <c r="I349" s="32">
        <v>1</v>
      </c>
      <c r="J349" s="33"/>
      <c r="K349" s="34"/>
      <c r="L349" s="23"/>
      <c r="M349" s="35"/>
      <c r="N349" s="1"/>
      <c r="P349" s="95"/>
    </row>
    <row r="350" spans="1:16" ht="12.75">
      <c r="A350" s="1"/>
      <c r="B350" s="1"/>
      <c r="C350" s="4"/>
      <c r="D350" s="36" t="s">
        <v>12</v>
      </c>
      <c r="E350" s="27"/>
      <c r="F350" s="27"/>
      <c r="G350" s="37"/>
      <c r="H350" s="1"/>
      <c r="I350" s="38">
        <v>2</v>
      </c>
      <c r="J350" s="39"/>
      <c r="K350" s="40"/>
      <c r="L350" s="41"/>
      <c r="M350" s="42"/>
      <c r="N350" s="1"/>
      <c r="P350" s="95"/>
    </row>
    <row r="351" spans="1:16" ht="12.75">
      <c r="A351" s="1"/>
      <c r="B351" s="1"/>
      <c r="C351" s="4"/>
      <c r="D351" s="31" t="s">
        <v>13</v>
      </c>
      <c r="E351" s="43"/>
      <c r="F351" s="44" t="s">
        <v>14</v>
      </c>
      <c r="G351" s="43"/>
      <c r="H351" s="1"/>
      <c r="I351" s="38">
        <v>3</v>
      </c>
      <c r="J351" s="39"/>
      <c r="K351" s="40"/>
      <c r="L351" s="41"/>
      <c r="M351" s="42"/>
      <c r="N351" s="1"/>
      <c r="P351" s="95"/>
    </row>
    <row r="352" spans="1:16" ht="12.75">
      <c r="A352" s="1"/>
      <c r="B352" s="1"/>
      <c r="C352" s="4"/>
      <c r="D352" s="40"/>
      <c r="E352" s="42"/>
      <c r="F352" s="41"/>
      <c r="G352" s="42"/>
      <c r="H352" s="1"/>
      <c r="I352" s="38">
        <v>4</v>
      </c>
      <c r="J352" s="39"/>
      <c r="K352" s="40"/>
      <c r="L352" s="41"/>
      <c r="M352" s="42"/>
      <c r="N352" s="1"/>
      <c r="P352" s="95"/>
    </row>
    <row r="353" spans="1:16" ht="12.75">
      <c r="A353" s="1"/>
      <c r="B353" s="1"/>
      <c r="C353" s="4"/>
      <c r="D353" s="40"/>
      <c r="E353" s="42"/>
      <c r="F353" s="41"/>
      <c r="G353" s="42"/>
      <c r="H353" s="1"/>
      <c r="I353" s="38">
        <v>5</v>
      </c>
      <c r="J353" s="39"/>
      <c r="K353" s="40"/>
      <c r="L353" s="41"/>
      <c r="M353" s="42"/>
      <c r="N353" s="1"/>
      <c r="P353" s="95"/>
    </row>
    <row r="354" spans="1:16" ht="12.75">
      <c r="A354" s="1"/>
      <c r="B354" s="1"/>
      <c r="C354" s="4"/>
      <c r="D354" s="40"/>
      <c r="E354" s="42"/>
      <c r="F354" s="41"/>
      <c r="G354" s="42"/>
      <c r="H354" s="1"/>
      <c r="I354" s="38">
        <v>6</v>
      </c>
      <c r="J354" s="39"/>
      <c r="K354" s="40"/>
      <c r="L354" s="41"/>
      <c r="M354" s="42"/>
      <c r="N354" s="1"/>
      <c r="P354" s="95"/>
    </row>
    <row r="355" spans="1:16" ht="12.75">
      <c r="A355" s="1"/>
      <c r="B355" s="1"/>
      <c r="C355" s="4"/>
      <c r="D355" s="40"/>
      <c r="E355" s="42"/>
      <c r="F355" s="41"/>
      <c r="G355" s="42"/>
      <c r="H355" s="1"/>
      <c r="I355" s="38">
        <v>7</v>
      </c>
      <c r="J355" s="39"/>
      <c r="K355" s="40"/>
      <c r="L355" s="41"/>
      <c r="M355" s="42"/>
      <c r="N355" s="1"/>
      <c r="P355" s="95"/>
    </row>
    <row r="356" spans="4:16" ht="12.75">
      <c r="D356" s="45"/>
      <c r="E356" s="46"/>
      <c r="F356" s="47"/>
      <c r="G356" s="46"/>
      <c r="I356" s="48">
        <v>8</v>
      </c>
      <c r="J356" s="21"/>
      <c r="K356" s="45"/>
      <c r="L356" s="47"/>
      <c r="M356" s="46"/>
      <c r="P356" s="95"/>
    </row>
    <row r="357" spans="1:16" ht="12.75">
      <c r="A357" s="95"/>
      <c r="B357" s="95"/>
      <c r="C357" s="96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9" spans="1:16" ht="13.5" thickBot="1">
      <c r="A359" s="95"/>
      <c r="B359" s="95"/>
      <c r="C359" s="96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1:16" ht="25.5" thickBot="1" thickTop="1">
      <c r="A360" s="1"/>
      <c r="B360" s="66"/>
      <c r="C360" s="68"/>
      <c r="D360" s="67"/>
      <c r="E360" s="4"/>
      <c r="F360" s="1"/>
      <c r="G360" s="17" t="s">
        <v>53</v>
      </c>
      <c r="H360" s="1">
        <f>Base_copie!D$1</f>
        <v>0</v>
      </c>
      <c r="I360" s="1" t="s">
        <v>7</v>
      </c>
      <c r="K360" s="1"/>
      <c r="L360" s="1"/>
      <c r="M360" s="18" t="e">
        <f>#REF!</f>
        <v>#REF!</v>
      </c>
      <c r="N360" s="1"/>
      <c r="P360" s="95"/>
    </row>
    <row r="361" spans="1:16" ht="13.5" thickTop="1">
      <c r="A361" s="1"/>
      <c r="C361" s="4"/>
      <c r="D361" s="1"/>
      <c r="E361" s="1"/>
      <c r="F361" s="1"/>
      <c r="G361" s="1"/>
      <c r="I361" s="69" t="s">
        <v>56</v>
      </c>
      <c r="K361" s="1"/>
      <c r="L361" s="1"/>
      <c r="M361" s="18" t="e">
        <f>#REF!</f>
        <v>#REF!</v>
      </c>
      <c r="N361" s="1"/>
      <c r="P361" s="95"/>
    </row>
    <row r="362" spans="1:16" ht="12.75">
      <c r="A362" s="1"/>
      <c r="B362" s="1"/>
      <c r="C362" s="4"/>
      <c r="D362" s="1"/>
      <c r="E362" s="58" t="s">
        <v>8</v>
      </c>
      <c r="F362" s="1"/>
      <c r="G362" s="1"/>
      <c r="H362" s="19"/>
      <c r="I362" s="1"/>
      <c r="J362" s="1"/>
      <c r="K362" s="1"/>
      <c r="L362" s="1"/>
      <c r="M362" s="1"/>
      <c r="N362" s="1"/>
      <c r="P362" s="95"/>
    </row>
    <row r="363" spans="1:16" ht="11.25" customHeight="1">
      <c r="A363" s="1">
        <v>1</v>
      </c>
      <c r="B363" s="62" t="str">
        <f>IF(INDEX(Tab_temp,MATCH($A363,Col_base_ordre,0),1)=0,"-",INDEX(Tab_temp,MATCH($A363,Col_base_ordre,0),1))</f>
        <v>-</v>
      </c>
      <c r="C363" s="63">
        <f>IF(INDEX(Tab_temp,MATCH($A363,Col_base_ordre,0),8)=0,"-",INDEX(Tab_temp,MATCH($A363,Col_base_ordre,0),8))</f>
      </c>
      <c r="D363" s="59" t="str">
        <f>IF(INDEX(Tab_temp,MATCH($A363,Col_base_ordre,0),2)=0,"-",INDEX(Tab_temp,MATCH($A363,Col_base_ordre,0),2))</f>
        <v>-</v>
      </c>
      <c r="E363" s="20" t="s">
        <v>31</v>
      </c>
      <c r="F363" s="1"/>
      <c r="G363" s="1"/>
      <c r="H363" s="1"/>
      <c r="I363" s="1"/>
      <c r="J363" s="1"/>
      <c r="K363" s="1"/>
      <c r="L363" s="1"/>
      <c r="M363" s="1"/>
      <c r="N363" s="1"/>
      <c r="P363" s="95"/>
    </row>
    <row r="364" spans="1:16" ht="11.25" customHeight="1">
      <c r="A364" s="1">
        <v>3</v>
      </c>
      <c r="B364" s="64" t="str">
        <f>IF(INDEX(Tab_temp,MATCH($A364,Col_base_ordre,0),1)=0,"-",INDEX(Tab_temp,MATCH($A364,Col_base_ordre,0),1))</f>
        <v>-</v>
      </c>
      <c r="C364" s="65">
        <f>IF(INDEX(Tab_temp,MATCH($A364,Col_base_ordre,0),8)=0,"-",INDEX(Tab_temp,MATCH($A364,Col_base_ordre,0),8))</f>
      </c>
      <c r="D364" s="60" t="str">
        <f>IF(INDEX(Tab_temp,MATCH($A364,Col_base_ordre,0),2)=0,"-",INDEX(Tab_temp,MATCH($A364,Col_base_ordre,0),2))</f>
        <v>-</v>
      </c>
      <c r="E364" s="21" t="s">
        <v>31</v>
      </c>
      <c r="F364" s="5"/>
      <c r="G364" s="1"/>
      <c r="H364" s="58" t="s">
        <v>8</v>
      </c>
      <c r="I364" s="1"/>
      <c r="J364" s="1"/>
      <c r="K364" s="1"/>
      <c r="L364" s="1"/>
      <c r="M364" s="1" t="s">
        <v>57</v>
      </c>
      <c r="N364" s="1"/>
      <c r="P364" s="95"/>
    </row>
    <row r="365" spans="1:16" ht="11.25" customHeight="1">
      <c r="A365" s="1"/>
      <c r="B365" s="56"/>
      <c r="C365" s="57"/>
      <c r="D365" s="61"/>
      <c r="E365" s="1"/>
      <c r="F365" s="1"/>
      <c r="G365" s="20"/>
      <c r="H365" s="22"/>
      <c r="I365" s="1"/>
      <c r="J365" s="1"/>
      <c r="K365" s="1"/>
      <c r="L365" s="1"/>
      <c r="M365" s="1" t="s">
        <v>58</v>
      </c>
      <c r="N365" s="1"/>
      <c r="P365" s="95"/>
    </row>
    <row r="366" spans="1:16" ht="11.25" customHeight="1">
      <c r="A366" s="1"/>
      <c r="B366" s="56"/>
      <c r="C366" s="57"/>
      <c r="D366" s="61"/>
      <c r="E366" s="58" t="s">
        <v>8</v>
      </c>
      <c r="F366" s="1"/>
      <c r="G366" s="21"/>
      <c r="H366" s="24"/>
      <c r="I366" s="1"/>
      <c r="J366" s="1"/>
      <c r="K366" s="1"/>
      <c r="L366" s="1"/>
      <c r="M366" s="1" t="s">
        <v>55</v>
      </c>
      <c r="N366" s="1"/>
      <c r="P366" s="95"/>
    </row>
    <row r="367" spans="1:16" ht="11.25" customHeight="1">
      <c r="A367" s="1">
        <v>2</v>
      </c>
      <c r="B367" s="62" t="str">
        <f>IF(INDEX(Tab_temp,MATCH($A367,Col_base_ordre,0),1)=0,"-",INDEX(Tab_temp,MATCH($A367,Col_base_ordre,0),1))</f>
        <v>-</v>
      </c>
      <c r="C367" s="63">
        <f>IF(INDEX(Tab_temp,MATCH($A367,Col_base_ordre,0),8)=0,"-",INDEX(Tab_temp,MATCH($A367,Col_base_ordre,0),8))</f>
      </c>
      <c r="D367" s="59" t="str">
        <f>IF(INDEX(Tab_temp,MATCH($A367,Col_base_ordre,0),2)=0,"-",INDEX(Tab_temp,MATCH($A367,Col_base_ordre,0),2))</f>
        <v>-</v>
      </c>
      <c r="E367" s="20" t="s">
        <v>31</v>
      </c>
      <c r="F367" s="2"/>
      <c r="G367" s="1"/>
      <c r="H367" s="1"/>
      <c r="I367" s="1"/>
      <c r="J367" s="1"/>
      <c r="K367" s="1"/>
      <c r="L367" s="1"/>
      <c r="M367" s="1"/>
      <c r="N367" s="1"/>
      <c r="P367" s="95"/>
    </row>
    <row r="368" spans="1:16" ht="11.25" customHeight="1">
      <c r="A368" s="1">
        <v>4</v>
      </c>
      <c r="B368" s="64" t="str">
        <f>IF(INDEX(Tab_temp,MATCH($A368,Col_base_ordre,0),1)=0,"-",INDEX(Tab_temp,MATCH($A368,Col_base_ordre,0),1))</f>
        <v>-</v>
      </c>
      <c r="C368" s="65">
        <f>IF(INDEX(Tab_temp,MATCH($A368,Col_base_ordre,0),8)=0,"-",INDEX(Tab_temp,MATCH($A368,Col_base_ordre,0),8))</f>
      </c>
      <c r="D368" s="60" t="str">
        <f>IF(INDEX(Tab_temp,MATCH($A368,Col_base_ordre,0),2)=0,"-",INDEX(Tab_temp,MATCH($A368,Col_base_ordre,0),2))</f>
        <v>-</v>
      </c>
      <c r="E368" s="21" t="s">
        <v>31</v>
      </c>
      <c r="F368" s="1"/>
      <c r="G368" s="1"/>
      <c r="H368" s="1"/>
      <c r="I368" s="1"/>
      <c r="J368" s="1"/>
      <c r="K368" s="1"/>
      <c r="L368" s="1"/>
      <c r="N368" s="1"/>
      <c r="P368" s="95"/>
    </row>
    <row r="369" spans="1:16" ht="11.25" customHeight="1">
      <c r="A369" s="1"/>
      <c r="B369" s="56"/>
      <c r="C369" s="57"/>
      <c r="D369" s="61"/>
      <c r="E369" s="1"/>
      <c r="F369" s="1"/>
      <c r="G369" s="1"/>
      <c r="H369" s="1"/>
      <c r="I369" s="1"/>
      <c r="J369" s="1"/>
      <c r="K369" s="1"/>
      <c r="L369" s="1"/>
      <c r="N369" s="1"/>
      <c r="P369" s="95"/>
    </row>
    <row r="370" spans="1:16" ht="11.25" customHeight="1">
      <c r="A370" s="1"/>
      <c r="B370" s="56"/>
      <c r="C370" s="57"/>
      <c r="D370" s="61"/>
      <c r="E370" s="58"/>
      <c r="F370" s="1"/>
      <c r="G370" s="1"/>
      <c r="H370" s="1"/>
      <c r="I370" s="1"/>
      <c r="J370" s="1"/>
      <c r="K370" s="1"/>
      <c r="L370" s="1"/>
      <c r="M370" s="1"/>
      <c r="N370" s="1"/>
      <c r="P370" s="95"/>
    </row>
    <row r="371" spans="1:16" ht="11.25" customHeight="1">
      <c r="A371" s="1"/>
      <c r="B371" s="56"/>
      <c r="C371" s="57"/>
      <c r="D371" s="61"/>
      <c r="E371" s="58"/>
      <c r="F371" s="1"/>
      <c r="G371" s="1"/>
      <c r="H371" s="1"/>
      <c r="I371" s="1"/>
      <c r="J371" s="1"/>
      <c r="K371" s="1"/>
      <c r="L371" s="1"/>
      <c r="M371" s="1"/>
      <c r="N371" s="1"/>
      <c r="P371" s="95"/>
    </row>
    <row r="372" spans="1:16" ht="11.25" customHeight="1">
      <c r="A372" s="1"/>
      <c r="B372" s="56"/>
      <c r="C372" s="57"/>
      <c r="D372" s="61"/>
      <c r="E372" s="58"/>
      <c r="F372" s="1"/>
      <c r="J372" s="1" t="s">
        <v>54</v>
      </c>
      <c r="K372" s="58" t="s">
        <v>8</v>
      </c>
      <c r="N372" s="135"/>
      <c r="P372" s="95"/>
    </row>
    <row r="373" spans="1:16" ht="11.25" customHeight="1">
      <c r="A373" s="1"/>
      <c r="B373" s="56"/>
      <c r="C373" s="57"/>
      <c r="D373" s="61"/>
      <c r="E373" s="58"/>
      <c r="F373" s="1"/>
      <c r="J373" s="20"/>
      <c r="K373" s="22"/>
      <c r="M373" s="1"/>
      <c r="N373" s="1"/>
      <c r="P373" s="95"/>
    </row>
    <row r="374" spans="1:16" ht="11.25" customHeight="1">
      <c r="A374" s="1"/>
      <c r="B374" s="56"/>
      <c r="C374" s="57"/>
      <c r="D374" s="61"/>
      <c r="E374" s="58"/>
      <c r="F374" s="1"/>
      <c r="J374" s="21"/>
      <c r="K374" s="24"/>
      <c r="L374" s="1"/>
      <c r="M374" s="1"/>
      <c r="N374" s="1"/>
      <c r="P374" s="95"/>
    </row>
    <row r="375" spans="1:16" ht="11.25" customHeight="1">
      <c r="A375" s="1"/>
      <c r="B375" s="56"/>
      <c r="C375" s="57"/>
      <c r="D375" s="61"/>
      <c r="E375" s="58"/>
      <c r="F375" s="1"/>
      <c r="G375" s="1"/>
      <c r="H375" s="1"/>
      <c r="I375" s="1"/>
      <c r="J375" s="1"/>
      <c r="K375" s="1"/>
      <c r="L375" s="1"/>
      <c r="M375" s="1"/>
      <c r="N375" s="1"/>
      <c r="P375" s="95"/>
    </row>
    <row r="376" spans="1:16" ht="11.25" customHeight="1">
      <c r="A376" s="1"/>
      <c r="B376" s="56"/>
      <c r="C376" s="57"/>
      <c r="D376" s="61"/>
      <c r="E376" s="58"/>
      <c r="F376" s="1"/>
      <c r="G376" s="1"/>
      <c r="H376" s="1"/>
      <c r="I376" s="1"/>
      <c r="J376" s="1"/>
      <c r="K376" s="1"/>
      <c r="L376" s="1"/>
      <c r="N376" s="1"/>
      <c r="P376" s="95"/>
    </row>
    <row r="377" spans="1:16" ht="11.25" customHeight="1">
      <c r="A377" s="1"/>
      <c r="B377" s="56"/>
      <c r="C377" s="57"/>
      <c r="D377" s="61"/>
      <c r="E377" s="58"/>
      <c r="F377" s="1"/>
      <c r="G377" s="1"/>
      <c r="H377" s="1"/>
      <c r="I377" s="1"/>
      <c r="J377" s="1"/>
      <c r="K377" s="1"/>
      <c r="L377" s="1"/>
      <c r="P377" s="95"/>
    </row>
    <row r="378" spans="1:16" ht="11.25" customHeight="1">
      <c r="A378" s="1"/>
      <c r="B378" s="56"/>
      <c r="C378" s="57"/>
      <c r="D378" s="61"/>
      <c r="E378" s="58" t="s">
        <v>8</v>
      </c>
      <c r="F378" s="1"/>
      <c r="G378" s="1"/>
      <c r="H378" s="1"/>
      <c r="I378" s="1"/>
      <c r="J378" s="1"/>
      <c r="K378" s="1"/>
      <c r="L378" s="1"/>
      <c r="P378" s="95"/>
    </row>
    <row r="379" spans="1:16" ht="11.25" customHeight="1">
      <c r="A379" s="1">
        <v>1</v>
      </c>
      <c r="B379" s="62" t="str">
        <f>IF(INDEX(Tab_temp,MATCH($A379,Col_base_ordre,0),1)=0,"-",INDEX(Tab_temp,MATCH($A379,Col_base_ordre,0),1))</f>
        <v>-</v>
      </c>
      <c r="C379" s="63">
        <f>IF(INDEX(Tab_temp,MATCH($A379,Col_base_ordre,0),8)=0,"-",INDEX(Tab_temp,MATCH($A379,Col_base_ordre,0),8))</f>
      </c>
      <c r="D379" s="59" t="str">
        <f>IF(INDEX(Tab_temp,MATCH($A379,Col_base_ordre,0),2)=0,"-",INDEX(Tab_temp,MATCH($A379,Col_base_ordre,0),2))</f>
        <v>-</v>
      </c>
      <c r="E379" s="20" t="s">
        <v>31</v>
      </c>
      <c r="F379" s="1"/>
      <c r="G379" s="1"/>
      <c r="H379" s="1"/>
      <c r="I379" s="1"/>
      <c r="J379" s="1"/>
      <c r="K379" s="1"/>
      <c r="L379" s="1"/>
      <c r="M379" s="1"/>
      <c r="P379" s="95"/>
    </row>
    <row r="380" spans="1:16" ht="11.25" customHeight="1">
      <c r="A380" s="1">
        <v>2</v>
      </c>
      <c r="B380" s="64" t="str">
        <f>IF(INDEX(Tab_temp,MATCH($A380,Col_base_ordre,0),1)=0,"-",INDEX(Tab_temp,MATCH($A380,Col_base_ordre,0),1))</f>
        <v>-</v>
      </c>
      <c r="C380" s="65">
        <f>IF(INDEX(Tab_temp,MATCH($A380,Col_base_ordre,0),8)=0,"-",INDEX(Tab_temp,MATCH($A380,Col_base_ordre,0),8))</f>
      </c>
      <c r="D380" s="60" t="str">
        <f>IF(INDEX(Tab_temp,MATCH($A380,Col_base_ordre,0),2)=0,"-",INDEX(Tab_temp,MATCH($A380,Col_base_ordre,0),2))</f>
        <v>-</v>
      </c>
      <c r="E380" s="21" t="s">
        <v>31</v>
      </c>
      <c r="F380" s="5"/>
      <c r="G380" s="1"/>
      <c r="H380" s="58" t="s">
        <v>8</v>
      </c>
      <c r="I380" s="1"/>
      <c r="J380" s="1"/>
      <c r="K380" s="1"/>
      <c r="L380" s="1"/>
      <c r="M380" s="1" t="s">
        <v>57</v>
      </c>
      <c r="P380" s="95"/>
    </row>
    <row r="381" spans="1:16" ht="11.25" customHeight="1">
      <c r="A381" s="1"/>
      <c r="B381" s="56"/>
      <c r="C381" s="57"/>
      <c r="D381" s="61"/>
      <c r="E381" s="1"/>
      <c r="F381" s="1"/>
      <c r="G381" s="20"/>
      <c r="H381" s="22"/>
      <c r="I381" s="1"/>
      <c r="J381" s="1"/>
      <c r="K381" s="1"/>
      <c r="L381" s="1"/>
      <c r="M381" s="1" t="s">
        <v>58</v>
      </c>
      <c r="P381" s="95"/>
    </row>
    <row r="382" spans="1:16" ht="11.25" customHeight="1">
      <c r="A382" s="1"/>
      <c r="B382" s="56"/>
      <c r="C382" s="57"/>
      <c r="D382" s="61"/>
      <c r="E382" s="58" t="s">
        <v>8</v>
      </c>
      <c r="F382" s="1"/>
      <c r="G382" s="21"/>
      <c r="H382" s="24"/>
      <c r="I382" s="1"/>
      <c r="J382" s="1"/>
      <c r="K382" s="1"/>
      <c r="L382" s="1"/>
      <c r="M382" s="1" t="s">
        <v>55</v>
      </c>
      <c r="N382" s="1"/>
      <c r="P382" s="95"/>
    </row>
    <row r="383" spans="1:16" ht="11.25" customHeight="1">
      <c r="A383" s="1">
        <v>3</v>
      </c>
      <c r="B383" s="62" t="str">
        <f>IF(INDEX(Tab_temp,MATCH($A383,Col_base_ordre,0),1)=0,"-",INDEX(Tab_temp,MATCH($A383,Col_base_ordre,0),1))</f>
        <v>-</v>
      </c>
      <c r="C383" s="63">
        <f>IF(INDEX(Tab_temp,MATCH($A383,Col_base_ordre,0),8)=0,"-",INDEX(Tab_temp,MATCH($A383,Col_base_ordre,0),8))</f>
      </c>
      <c r="D383" s="59" t="str">
        <f>IF(INDEX(Tab_temp,MATCH($A383,Col_base_ordre,0),2)=0,"-",INDEX(Tab_temp,MATCH($A383,Col_base_ordre,0),2))</f>
        <v>-</v>
      </c>
      <c r="E383" s="20" t="s">
        <v>31</v>
      </c>
      <c r="F383" s="2"/>
      <c r="G383" s="1"/>
      <c r="H383" s="1"/>
      <c r="I383" s="1"/>
      <c r="J383" s="1"/>
      <c r="K383" s="1"/>
      <c r="L383" s="1"/>
      <c r="N383" s="1"/>
      <c r="P383" s="95"/>
    </row>
    <row r="384" spans="1:16" ht="11.25" customHeight="1">
      <c r="A384" s="1">
        <v>4</v>
      </c>
      <c r="B384" s="64" t="str">
        <f>IF(INDEX(Tab_temp,MATCH($A384,Col_base_ordre,0),1)=0,"-",INDEX(Tab_temp,MATCH($A384,Col_base_ordre,0),1))</f>
        <v>-</v>
      </c>
      <c r="C384" s="65">
        <f>IF(INDEX(Tab_temp,MATCH($A384,Col_base_ordre,0),8)=0,"-",INDEX(Tab_temp,MATCH($A384,Col_base_ordre,0),8))</f>
      </c>
      <c r="D384" s="60" t="str">
        <f>IF(INDEX(Tab_temp,MATCH($A384,Col_base_ordre,0),2)=0,"-",INDEX(Tab_temp,MATCH($A384,Col_base_ordre,0),2))</f>
        <v>-</v>
      </c>
      <c r="E384" s="21" t="s">
        <v>31</v>
      </c>
      <c r="F384" s="1"/>
      <c r="G384" s="1"/>
      <c r="H384" s="1"/>
      <c r="I384" s="1"/>
      <c r="J384" s="1"/>
      <c r="K384" s="1"/>
      <c r="L384" s="1"/>
      <c r="P384" s="95"/>
    </row>
    <row r="385" spans="1:16" ht="11.25" customHeight="1">
      <c r="A385" s="1"/>
      <c r="B385" s="56"/>
      <c r="C385" s="57"/>
      <c r="D385" s="61"/>
      <c r="E385" s="1"/>
      <c r="F385" s="1"/>
      <c r="G385" s="1"/>
      <c r="H385" s="1"/>
      <c r="I385" s="1"/>
      <c r="J385" s="1"/>
      <c r="K385" s="1"/>
      <c r="L385" s="1"/>
      <c r="P385" s="95"/>
    </row>
    <row r="386" spans="1:16" ht="11.25" customHeight="1">
      <c r="A386" s="1"/>
      <c r="B386" s="56"/>
      <c r="C386" s="57"/>
      <c r="D386" s="61"/>
      <c r="E386" s="58"/>
      <c r="F386" s="1"/>
      <c r="G386" s="1"/>
      <c r="H386" s="1"/>
      <c r="I386" s="1"/>
      <c r="J386" s="1"/>
      <c r="K386" s="1"/>
      <c r="L386" s="1"/>
      <c r="P386" s="95"/>
    </row>
    <row r="387" spans="1:16" ht="11.25" customHeight="1">
      <c r="A387" s="1"/>
      <c r="B387" s="56"/>
      <c r="C387" s="57"/>
      <c r="D387" s="61"/>
      <c r="E387" s="58"/>
      <c r="F387" s="1"/>
      <c r="G387" s="1"/>
      <c r="H387" s="1"/>
      <c r="I387" s="1"/>
      <c r="J387" s="1"/>
      <c r="K387" s="1"/>
      <c r="L387" s="1"/>
      <c r="P387" s="95"/>
    </row>
    <row r="388" spans="1:16" ht="11.25" customHeight="1">
      <c r="A388" s="1"/>
      <c r="B388" s="56"/>
      <c r="C388" s="57"/>
      <c r="D388" s="61"/>
      <c r="E388" s="58"/>
      <c r="F388" s="1"/>
      <c r="G388" s="1"/>
      <c r="H388" s="1"/>
      <c r="I388" s="1"/>
      <c r="J388" s="1"/>
      <c r="K388" s="1"/>
      <c r="L388" s="1"/>
      <c r="M388" s="1"/>
      <c r="N388" s="1"/>
      <c r="P388" s="95"/>
    </row>
    <row r="389" spans="1:16" ht="11.25" customHeight="1">
      <c r="A389" s="1"/>
      <c r="B389" s="56"/>
      <c r="C389" s="57"/>
      <c r="D389" s="61"/>
      <c r="E389" s="58"/>
      <c r="F389" s="1"/>
      <c r="G389" s="1"/>
      <c r="H389" s="1"/>
      <c r="I389" s="1"/>
      <c r="J389" s="1"/>
      <c r="K389" s="1"/>
      <c r="L389" s="1"/>
      <c r="M389" s="1"/>
      <c r="N389" s="1"/>
      <c r="P389" s="95"/>
    </row>
    <row r="390" spans="1:16" ht="11.25" customHeight="1">
      <c r="A390" s="1"/>
      <c r="B390" s="56"/>
      <c r="C390" s="57"/>
      <c r="D390" s="61"/>
      <c r="E390" s="58"/>
      <c r="F390" s="1"/>
      <c r="G390" s="1"/>
      <c r="H390" s="1"/>
      <c r="I390" s="1"/>
      <c r="J390" s="1"/>
      <c r="K390" s="1"/>
      <c r="L390" s="1"/>
      <c r="M390" s="1"/>
      <c r="N390" s="1"/>
      <c r="P390" s="95"/>
    </row>
    <row r="391" spans="1:16" ht="11.25" customHeight="1">
      <c r="A391" s="1"/>
      <c r="B391" s="56"/>
      <c r="C391" s="57"/>
      <c r="D391" s="61"/>
      <c r="E391" s="58"/>
      <c r="F391" s="1"/>
      <c r="G391" s="1"/>
      <c r="H391" s="1"/>
      <c r="I391" s="1"/>
      <c r="J391" s="1"/>
      <c r="K391" s="1"/>
      <c r="L391" s="1"/>
      <c r="M391" s="1"/>
      <c r="N391" s="1"/>
      <c r="P391" s="95"/>
    </row>
    <row r="392" spans="1:16" ht="11.25" customHeight="1">
      <c r="A392" s="1"/>
      <c r="B392" s="56"/>
      <c r="C392" s="57"/>
      <c r="D392" s="61"/>
      <c r="E392" s="58"/>
      <c r="F392" s="1"/>
      <c r="G392" s="1"/>
      <c r="H392" s="1"/>
      <c r="I392" s="1"/>
      <c r="N392" s="1"/>
      <c r="P392" s="95"/>
    </row>
    <row r="393" spans="1:16" ht="11.25" customHeight="1">
      <c r="A393" s="1"/>
      <c r="B393" s="1"/>
      <c r="C393" s="4"/>
      <c r="D393" s="1"/>
      <c r="E393" s="1"/>
      <c r="F393" s="1"/>
      <c r="G393" s="1"/>
      <c r="H393" s="1"/>
      <c r="I393" s="25"/>
      <c r="J393" s="26" t="s">
        <v>10</v>
      </c>
      <c r="K393" s="27"/>
      <c r="L393" s="27"/>
      <c r="M393" s="28"/>
      <c r="N393" s="1"/>
      <c r="P393" s="95"/>
    </row>
    <row r="394" spans="1:16" ht="11.25" customHeight="1">
      <c r="A394" s="1"/>
      <c r="B394" s="1"/>
      <c r="C394" s="4"/>
      <c r="D394" s="1"/>
      <c r="E394" s="1"/>
      <c r="F394" s="1"/>
      <c r="G394" s="1"/>
      <c r="H394" s="1"/>
      <c r="I394" s="29" t="s">
        <v>11</v>
      </c>
      <c r="J394" s="30" t="s">
        <v>0</v>
      </c>
      <c r="K394" s="31" t="s">
        <v>1</v>
      </c>
      <c r="L394" s="27"/>
      <c r="M394" s="28"/>
      <c r="N394" s="1"/>
      <c r="P394" s="95"/>
    </row>
    <row r="395" spans="1:16" ht="11.25" customHeight="1">
      <c r="A395" s="1"/>
      <c r="B395" s="1"/>
      <c r="C395" s="4"/>
      <c r="H395" s="1"/>
      <c r="I395" s="32">
        <v>1</v>
      </c>
      <c r="J395" s="33"/>
      <c r="K395" s="34"/>
      <c r="L395" s="23"/>
      <c r="M395" s="35"/>
      <c r="N395" s="1"/>
      <c r="P395" s="95"/>
    </row>
    <row r="396" spans="1:16" ht="11.25" customHeight="1">
      <c r="A396" s="1"/>
      <c r="B396" s="1"/>
      <c r="C396" s="4"/>
      <c r="D396" s="36" t="s">
        <v>12</v>
      </c>
      <c r="E396" s="27"/>
      <c r="F396" s="27"/>
      <c r="G396" s="37"/>
      <c r="H396" s="1"/>
      <c r="I396" s="38">
        <v>2</v>
      </c>
      <c r="J396" s="39"/>
      <c r="K396" s="40"/>
      <c r="L396" s="41"/>
      <c r="M396" s="42"/>
      <c r="N396" s="1"/>
      <c r="P396" s="95"/>
    </row>
    <row r="397" spans="1:16" ht="11.25" customHeight="1">
      <c r="A397" s="1"/>
      <c r="B397" s="1"/>
      <c r="C397" s="4"/>
      <c r="D397" s="31" t="s">
        <v>13</v>
      </c>
      <c r="E397" s="43"/>
      <c r="F397" s="44" t="s">
        <v>14</v>
      </c>
      <c r="G397" s="43"/>
      <c r="H397" s="1"/>
      <c r="I397" s="38">
        <v>3</v>
      </c>
      <c r="J397" s="39"/>
      <c r="K397" s="40"/>
      <c r="L397" s="41"/>
      <c r="M397" s="42"/>
      <c r="N397" s="1"/>
      <c r="P397" s="95"/>
    </row>
    <row r="398" spans="1:16" ht="11.25" customHeight="1">
      <c r="A398" s="1"/>
      <c r="B398" s="1"/>
      <c r="C398" s="4"/>
      <c r="D398" s="40"/>
      <c r="E398" s="42"/>
      <c r="F398" s="41"/>
      <c r="G398" s="42"/>
      <c r="H398" s="1"/>
      <c r="I398" s="38">
        <v>4</v>
      </c>
      <c r="J398" s="39"/>
      <c r="K398" s="40"/>
      <c r="L398" s="41"/>
      <c r="M398" s="42"/>
      <c r="N398" s="1"/>
      <c r="P398" s="95"/>
    </row>
    <row r="399" spans="1:16" ht="11.25" customHeight="1">
      <c r="A399" s="1"/>
      <c r="B399" s="1"/>
      <c r="C399" s="4"/>
      <c r="D399" s="40"/>
      <c r="E399" s="42"/>
      <c r="F399" s="41"/>
      <c r="G399" s="42"/>
      <c r="H399" s="1"/>
      <c r="I399" s="38">
        <v>5</v>
      </c>
      <c r="J399" s="39"/>
      <c r="K399" s="40"/>
      <c r="L399" s="41"/>
      <c r="M399" s="42"/>
      <c r="N399" s="1"/>
      <c r="P399" s="95"/>
    </row>
    <row r="400" spans="1:16" ht="11.25" customHeight="1">
      <c r="A400" s="1"/>
      <c r="B400" s="1"/>
      <c r="C400" s="4"/>
      <c r="D400" s="40"/>
      <c r="E400" s="42"/>
      <c r="F400" s="41"/>
      <c r="G400" s="42"/>
      <c r="H400" s="1"/>
      <c r="I400" s="38">
        <v>6</v>
      </c>
      <c r="J400" s="39"/>
      <c r="K400" s="40"/>
      <c r="L400" s="41"/>
      <c r="M400" s="42"/>
      <c r="N400" s="1"/>
      <c r="P400" s="95"/>
    </row>
    <row r="401" spans="1:16" ht="11.25" customHeight="1">
      <c r="A401" s="1"/>
      <c r="B401" s="1"/>
      <c r="C401" s="4"/>
      <c r="D401" s="40"/>
      <c r="E401" s="42"/>
      <c r="F401" s="41"/>
      <c r="G401" s="42"/>
      <c r="H401" s="1"/>
      <c r="I401" s="38">
        <v>7</v>
      </c>
      <c r="J401" s="39"/>
      <c r="K401" s="40"/>
      <c r="L401" s="41"/>
      <c r="M401" s="42"/>
      <c r="N401" s="1"/>
      <c r="P401" s="95"/>
    </row>
    <row r="402" spans="4:16" ht="11.25" customHeight="1">
      <c r="D402" s="45"/>
      <c r="E402" s="46"/>
      <c r="F402" s="47"/>
      <c r="G402" s="46"/>
      <c r="I402" s="48">
        <v>8</v>
      </c>
      <c r="J402" s="21"/>
      <c r="K402" s="45"/>
      <c r="L402" s="47"/>
      <c r="M402" s="46"/>
      <c r="P402" s="95"/>
    </row>
    <row r="403" spans="1:16" ht="11.25" customHeight="1">
      <c r="A403" s="95"/>
      <c r="B403" s="95"/>
      <c r="C403" s="96"/>
      <c r="D403" s="133"/>
      <c r="E403" s="133"/>
      <c r="F403" s="133"/>
      <c r="G403" s="133"/>
      <c r="H403" s="95"/>
      <c r="I403" s="134"/>
      <c r="J403" s="133"/>
      <c r="K403" s="133"/>
      <c r="L403" s="133"/>
      <c r="M403" s="133"/>
      <c r="N403" s="95"/>
      <c r="O403" s="95"/>
      <c r="P403" s="95"/>
    </row>
  </sheetData>
  <sheetProtection/>
  <printOptions horizontalCentered="1" verticalCentered="1"/>
  <pageMargins left="0.410416666666667" right="0.313888888888889" top="0.253472222222222" bottom="0.1" header="0.16" footer="0.0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990"/>
  <sheetViews>
    <sheetView zoomScalePageLayoutView="0" workbookViewId="0" topLeftCell="A1">
      <pane ySplit="1" topLeftCell="BM2" activePane="bottomLeft" state="frozen"/>
      <selection pane="topLeft" activeCell="B1" sqref="B1"/>
      <selection pane="bottomLeft" activeCell="B1" sqref="B1"/>
    </sheetView>
  </sheetViews>
  <sheetFormatPr defaultColWidth="11.57421875" defaultRowHeight="12.75"/>
  <cols>
    <col min="1" max="1" width="5.28125" style="6" customWidth="1"/>
    <col min="2" max="2" width="29.57421875" style="6" customWidth="1"/>
    <col min="3" max="3" width="34.00390625" style="6" customWidth="1"/>
    <col min="4" max="4" width="15.8515625" style="8" customWidth="1"/>
    <col min="5" max="5" width="11.57421875" style="9" customWidth="1"/>
    <col min="6" max="6" width="13.57421875" style="9" customWidth="1"/>
    <col min="7" max="7" width="15.28125" style="8" customWidth="1"/>
    <col min="8" max="8" width="13.57421875" style="10" customWidth="1"/>
    <col min="9" max="9" width="13.140625" style="6" customWidth="1"/>
    <col min="10" max="16384" width="11.57421875" style="6" customWidth="1"/>
  </cols>
  <sheetData>
    <row r="1" spans="1:9" s="15" customFormat="1" ht="12.75">
      <c r="A1" s="13"/>
      <c r="B1" s="11"/>
      <c r="C1" s="11"/>
      <c r="D1" s="12">
        <f>COUNT(D3:D130)</f>
        <v>0</v>
      </c>
      <c r="E1" s="13">
        <f>E3</f>
        <v>0</v>
      </c>
      <c r="F1" s="49"/>
      <c r="G1" s="14">
        <f>IF(D1&lt;17,1,IF(D1&lt;33,2,IF(D1&lt;65,4,IF(D1&lt;129,8,"ERREUR"))))</f>
        <v>1</v>
      </c>
      <c r="H1" s="12" t="e">
        <f>H3</f>
        <v>#N/A</v>
      </c>
      <c r="I1" s="12"/>
    </row>
    <row r="2" spans="1:9" ht="26.25">
      <c r="A2" s="13" t="s">
        <v>15</v>
      </c>
      <c r="B2" s="11" t="s">
        <v>0</v>
      </c>
      <c r="C2" s="11" t="s">
        <v>1</v>
      </c>
      <c r="D2" s="12" t="s">
        <v>2</v>
      </c>
      <c r="E2" s="13" t="s">
        <v>3</v>
      </c>
      <c r="F2" s="13" t="s">
        <v>4</v>
      </c>
      <c r="G2" s="14" t="s">
        <v>5</v>
      </c>
      <c r="H2" s="12" t="s">
        <v>6</v>
      </c>
      <c r="I2" s="12" t="s">
        <v>16</v>
      </c>
    </row>
    <row r="3" spans="1:9" ht="12.75">
      <c r="A3" s="6">
        <v>1</v>
      </c>
      <c r="B3" s="266"/>
      <c r="C3" s="203"/>
      <c r="D3" s="214"/>
      <c r="E3" s="245"/>
      <c r="F3" s="200"/>
      <c r="G3" s="217"/>
      <c r="H3" s="10" t="e">
        <f>VLOOKUP(Base_copie!D3,Categories!B$14:C$38,2)</f>
        <v>#N/A</v>
      </c>
      <c r="I3" s="6">
        <f aca="true" t="shared" si="0" ref="I3:I34">RIGHT(D3,2)</f>
      </c>
    </row>
    <row r="4" spans="1:9" ht="12.75">
      <c r="A4" s="6">
        <v>2</v>
      </c>
      <c r="B4" s="266"/>
      <c r="C4" s="203"/>
      <c r="D4" s="214"/>
      <c r="E4" s="245"/>
      <c r="F4" s="205"/>
      <c r="G4" s="217"/>
      <c r="H4" s="10" t="e">
        <f>VLOOKUP(Base_copie!D4,Categories!B$14:C$38,2)</f>
        <v>#N/A</v>
      </c>
      <c r="I4" s="6">
        <f t="shared" si="0"/>
      </c>
    </row>
    <row r="5" spans="1:9" ht="12.75">
      <c r="A5" s="6">
        <v>3</v>
      </c>
      <c r="B5" s="188"/>
      <c r="C5" s="177"/>
      <c r="D5" s="182"/>
      <c r="E5" s="181"/>
      <c r="F5" s="183"/>
      <c r="G5" s="186"/>
      <c r="H5" s="10" t="e">
        <f>VLOOKUP(Base_copie!D5,Categories!B$14:C$38,2)</f>
        <v>#N/A</v>
      </c>
      <c r="I5" s="6">
        <f t="shared" si="0"/>
      </c>
    </row>
    <row r="6" spans="1:9" ht="12.75">
      <c r="A6" s="6">
        <v>4</v>
      </c>
      <c r="B6" s="188"/>
      <c r="C6" s="177"/>
      <c r="D6" s="182"/>
      <c r="E6" s="181"/>
      <c r="F6" s="183"/>
      <c r="G6" s="186"/>
      <c r="H6" s="10" t="e">
        <f>VLOOKUP(Base_copie!D6,Categories!B$14:C$38,2)</f>
        <v>#N/A</v>
      </c>
      <c r="I6" s="6">
        <f t="shared" si="0"/>
      </c>
    </row>
    <row r="7" spans="1:9" ht="12.75">
      <c r="A7" s="6">
        <v>5</v>
      </c>
      <c r="B7" s="211"/>
      <c r="C7" s="197"/>
      <c r="D7" s="216"/>
      <c r="F7" s="200"/>
      <c r="G7" s="9"/>
      <c r="H7" s="10" t="e">
        <f>VLOOKUP(Base_copie!D7,Categories!B$14:C$38,2)</f>
        <v>#N/A</v>
      </c>
      <c r="I7" s="6">
        <f t="shared" si="0"/>
      </c>
    </row>
    <row r="8" spans="1:9" ht="12.75">
      <c r="A8" s="6">
        <v>6</v>
      </c>
      <c r="B8" s="211"/>
      <c r="C8" s="197"/>
      <c r="D8" s="216"/>
      <c r="F8" s="200"/>
      <c r="G8" s="9"/>
      <c r="H8" s="10" t="e">
        <f>VLOOKUP(Base_copie!D8,Categories!B$14:C$38,2)</f>
        <v>#N/A</v>
      </c>
      <c r="I8" s="6">
        <f t="shared" si="0"/>
      </c>
    </row>
    <row r="9" spans="1:9" ht="12.75">
      <c r="A9" s="6">
        <v>7</v>
      </c>
      <c r="B9" s="188"/>
      <c r="C9" s="177"/>
      <c r="D9" s="182"/>
      <c r="E9" s="181"/>
      <c r="F9" s="181"/>
      <c r="G9" s="186"/>
      <c r="H9" s="10" t="e">
        <f>VLOOKUP(Base_copie!D9,Categories!B$14:C$38,2)</f>
        <v>#N/A</v>
      </c>
      <c r="I9" s="6">
        <f t="shared" si="0"/>
      </c>
    </row>
    <row r="10" spans="1:9" ht="12.75">
      <c r="A10" s="6">
        <v>8</v>
      </c>
      <c r="B10" s="188"/>
      <c r="C10" s="177"/>
      <c r="D10" s="182"/>
      <c r="E10" s="181"/>
      <c r="F10" s="181"/>
      <c r="G10" s="186"/>
      <c r="H10" s="10" t="e">
        <f>VLOOKUP(Base_copie!D10,Categories!B$14:C$38,2)</f>
        <v>#N/A</v>
      </c>
      <c r="I10" s="6">
        <f t="shared" si="0"/>
      </c>
    </row>
    <row r="11" spans="1:9" ht="12.75">
      <c r="A11" s="6">
        <v>9</v>
      </c>
      <c r="B11" s="188"/>
      <c r="C11" s="177"/>
      <c r="D11" s="182"/>
      <c r="E11" s="181"/>
      <c r="F11" s="181"/>
      <c r="G11" s="186"/>
      <c r="H11" s="10" t="e">
        <f>VLOOKUP(Base_copie!D11,Categories!B$14:C$38,2)</f>
        <v>#N/A</v>
      </c>
      <c r="I11" s="6">
        <f t="shared" si="0"/>
      </c>
    </row>
    <row r="12" spans="1:9" ht="12.75">
      <c r="A12" s="6">
        <v>10</v>
      </c>
      <c r="B12" s="211"/>
      <c r="C12" s="197"/>
      <c r="D12" s="216"/>
      <c r="F12" s="200"/>
      <c r="G12" s="9"/>
      <c r="H12" s="10" t="e">
        <f>VLOOKUP(Base_copie!D12,Categories!B$14:C$38,2)</f>
        <v>#N/A</v>
      </c>
      <c r="I12" s="6">
        <f t="shared" si="0"/>
      </c>
    </row>
    <row r="13" spans="1:9" ht="12.75">
      <c r="A13" s="6">
        <v>11</v>
      </c>
      <c r="B13" s="210"/>
      <c r="D13" s="214"/>
      <c r="G13" s="9"/>
      <c r="H13" s="10" t="e">
        <f>VLOOKUP(Base_copie!D13,Categories!B$14:C$38,2)</f>
        <v>#N/A</v>
      </c>
      <c r="I13" s="6">
        <f t="shared" si="0"/>
      </c>
    </row>
    <row r="14" spans="1:9" ht="12.75">
      <c r="A14" s="6">
        <v>12</v>
      </c>
      <c r="B14" s="210"/>
      <c r="D14" s="214"/>
      <c r="G14" s="9"/>
      <c r="H14" s="10" t="e">
        <f>VLOOKUP(Base_copie!D14,Categories!B$14:C$38,2)</f>
        <v>#N/A</v>
      </c>
      <c r="I14" s="6">
        <f t="shared" si="0"/>
      </c>
    </row>
    <row r="15" spans="1:9" ht="12.75">
      <c r="A15" s="6">
        <v>13</v>
      </c>
      <c r="B15" s="210"/>
      <c r="D15" s="214"/>
      <c r="G15" s="9"/>
      <c r="H15" s="10" t="e">
        <f>VLOOKUP(Base_copie!D15,Categories!B$14:C$38,2)</f>
        <v>#N/A</v>
      </c>
      <c r="I15" s="6">
        <f t="shared" si="0"/>
      </c>
    </row>
    <row r="16" spans="1:9" ht="12.75">
      <c r="A16" s="6">
        <v>14</v>
      </c>
      <c r="B16" s="210"/>
      <c r="D16" s="214"/>
      <c r="G16" s="9"/>
      <c r="H16" s="10" t="e">
        <f>VLOOKUP(Base_copie!D16,Categories!B$14:C$38,2)</f>
        <v>#N/A</v>
      </c>
      <c r="I16" s="6">
        <f t="shared" si="0"/>
      </c>
    </row>
    <row r="17" spans="1:9" ht="12.75">
      <c r="A17" s="6">
        <v>15</v>
      </c>
      <c r="B17" s="210"/>
      <c r="D17" s="214"/>
      <c r="G17" s="9"/>
      <c r="H17" s="10" t="e">
        <f>VLOOKUP(Base_copie!D17,Categories!B$14:C$38,2)</f>
        <v>#N/A</v>
      </c>
      <c r="I17" s="6">
        <f t="shared" si="0"/>
      </c>
    </row>
    <row r="18" spans="1:9" ht="12.75">
      <c r="A18" s="6">
        <v>16</v>
      </c>
      <c r="B18" s="210"/>
      <c r="D18" s="214"/>
      <c r="G18" s="9"/>
      <c r="H18" s="10" t="e">
        <f>VLOOKUP(Base_copie!D18,Categories!B$14:C$38,2)</f>
        <v>#N/A</v>
      </c>
      <c r="I18" s="6">
        <f t="shared" si="0"/>
      </c>
    </row>
    <row r="19" spans="1:9" ht="12.75">
      <c r="A19" s="6">
        <v>17</v>
      </c>
      <c r="B19" s="210"/>
      <c r="D19" s="214"/>
      <c r="G19" s="9"/>
      <c r="H19" s="10" t="e">
        <f>VLOOKUP(Base_copie!D19,Categories!B$14:C$38,2)</f>
        <v>#N/A</v>
      </c>
      <c r="I19" s="6">
        <f t="shared" si="0"/>
      </c>
    </row>
    <row r="20" spans="1:9" ht="12.75">
      <c r="A20" s="6">
        <v>18</v>
      </c>
      <c r="B20" s="210"/>
      <c r="D20" s="214"/>
      <c r="G20" s="9"/>
      <c r="H20" s="10" t="e">
        <f>VLOOKUP(Base_copie!D20,Categories!B$14:C$38,2)</f>
        <v>#N/A</v>
      </c>
      <c r="I20" s="6">
        <f t="shared" si="0"/>
      </c>
    </row>
    <row r="21" spans="1:9" ht="12.75">
      <c r="A21" s="6">
        <v>19</v>
      </c>
      <c r="B21" s="210"/>
      <c r="D21" s="214"/>
      <c r="G21" s="9"/>
      <c r="H21" s="10" t="e">
        <f>VLOOKUP(Base_copie!D21,Categories!B$14:C$38,2)</f>
        <v>#N/A</v>
      </c>
      <c r="I21" s="6">
        <f t="shared" si="0"/>
      </c>
    </row>
    <row r="22" spans="1:9" ht="12.75">
      <c r="A22" s="6">
        <v>20</v>
      </c>
      <c r="B22" s="210"/>
      <c r="D22" s="214"/>
      <c r="G22" s="9"/>
      <c r="H22" s="10" t="e">
        <f>VLOOKUP(Base_copie!D22,Categories!B$14:C$38,2)</f>
        <v>#N/A</v>
      </c>
      <c r="I22" s="6">
        <f t="shared" si="0"/>
      </c>
    </row>
    <row r="23" spans="1:9" ht="12.75">
      <c r="A23" s="6">
        <v>21</v>
      </c>
      <c r="B23" s="210"/>
      <c r="D23" s="214"/>
      <c r="G23" s="9"/>
      <c r="H23" s="10" t="e">
        <f>VLOOKUP(Base_copie!D23,Categories!B$14:C$38,2)</f>
        <v>#N/A</v>
      </c>
      <c r="I23" s="6">
        <f t="shared" si="0"/>
      </c>
    </row>
    <row r="24" spans="1:9" ht="12.75">
      <c r="A24" s="6">
        <v>22</v>
      </c>
      <c r="B24" s="210"/>
      <c r="D24" s="214"/>
      <c r="G24" s="9"/>
      <c r="H24" s="10" t="e">
        <f>VLOOKUP(Base_copie!D24,Categories!B$14:C$38,2)</f>
        <v>#N/A</v>
      </c>
      <c r="I24" s="6">
        <f t="shared" si="0"/>
      </c>
    </row>
    <row r="25" spans="1:9" ht="12.75">
      <c r="A25" s="6">
        <v>23</v>
      </c>
      <c r="B25" s="210"/>
      <c r="D25" s="214"/>
      <c r="G25" s="9"/>
      <c r="H25" s="10" t="e">
        <f>VLOOKUP(Base_copie!D25,Categories!B$14:C$38,2)</f>
        <v>#N/A</v>
      </c>
      <c r="I25" s="6">
        <f t="shared" si="0"/>
      </c>
    </row>
    <row r="26" spans="1:9" ht="12.75">
      <c r="A26" s="6">
        <v>24</v>
      </c>
      <c r="B26" s="210"/>
      <c r="D26" s="214"/>
      <c r="G26" s="9"/>
      <c r="H26" s="10" t="e">
        <f>VLOOKUP(Base_copie!D26,Categories!B$14:C$38,2)</f>
        <v>#N/A</v>
      </c>
      <c r="I26" s="6">
        <f t="shared" si="0"/>
      </c>
    </row>
    <row r="27" spans="1:9" ht="12.75">
      <c r="A27" s="6">
        <v>25</v>
      </c>
      <c r="B27" s="210"/>
      <c r="D27" s="214"/>
      <c r="G27" s="9"/>
      <c r="H27" s="10" t="e">
        <f>VLOOKUP(Base_copie!D27,Categories!B$14:C$38,2)</f>
        <v>#N/A</v>
      </c>
      <c r="I27" s="6">
        <f t="shared" si="0"/>
      </c>
    </row>
    <row r="28" spans="1:9" ht="12.75">
      <c r="A28" s="6">
        <v>26</v>
      </c>
      <c r="B28" s="210"/>
      <c r="D28" s="214"/>
      <c r="G28" s="9"/>
      <c r="H28" s="10" t="e">
        <f>VLOOKUP(Base_copie!D28,Categories!B$14:C$38,2)</f>
        <v>#N/A</v>
      </c>
      <c r="I28" s="6">
        <f t="shared" si="0"/>
      </c>
    </row>
    <row r="29" spans="1:9" ht="12.75">
      <c r="A29" s="6">
        <v>27</v>
      </c>
      <c r="B29" s="210"/>
      <c r="D29" s="214"/>
      <c r="G29" s="9"/>
      <c r="H29" s="10" t="e">
        <f>VLOOKUP(Base_copie!D29,Categories!B$14:C$38,2)</f>
        <v>#N/A</v>
      </c>
      <c r="I29" s="6">
        <f t="shared" si="0"/>
      </c>
    </row>
    <row r="30" spans="1:9" ht="12.75">
      <c r="A30" s="6">
        <v>28</v>
      </c>
      <c r="B30" s="210"/>
      <c r="D30" s="214"/>
      <c r="G30" s="9"/>
      <c r="H30" s="10" t="e">
        <f>VLOOKUP(Base_copie!D30,Categories!B$14:C$38,2)</f>
        <v>#N/A</v>
      </c>
      <c r="I30" s="6">
        <f t="shared" si="0"/>
      </c>
    </row>
    <row r="31" spans="1:9" ht="12.75">
      <c r="A31" s="6">
        <v>29</v>
      </c>
      <c r="B31" s="210"/>
      <c r="D31" s="214"/>
      <c r="G31" s="9"/>
      <c r="H31" s="10" t="e">
        <f>VLOOKUP(Base_copie!D31,Categories!B$14:C$38,2)</f>
        <v>#N/A</v>
      </c>
      <c r="I31" s="6">
        <f t="shared" si="0"/>
      </c>
    </row>
    <row r="32" spans="1:9" ht="12.75">
      <c r="A32" s="6">
        <v>30</v>
      </c>
      <c r="B32" s="210"/>
      <c r="D32" s="214"/>
      <c r="G32" s="9"/>
      <c r="H32" s="10" t="e">
        <f>VLOOKUP(Base_copie!D32,Categories!B$14:C$38,2)</f>
        <v>#N/A</v>
      </c>
      <c r="I32" s="6">
        <f t="shared" si="0"/>
      </c>
    </row>
    <row r="33" spans="1:9" ht="12.75">
      <c r="A33" s="6">
        <v>31</v>
      </c>
      <c r="B33" s="210"/>
      <c r="D33" s="214"/>
      <c r="G33" s="9"/>
      <c r="H33" s="10" t="e">
        <f>VLOOKUP(Base_copie!D33,Categories!B$14:C$38,2)</f>
        <v>#N/A</v>
      </c>
      <c r="I33" s="6">
        <f t="shared" si="0"/>
      </c>
    </row>
    <row r="34" spans="1:9" ht="12.75">
      <c r="A34" s="6">
        <v>32</v>
      </c>
      <c r="B34" s="210"/>
      <c r="D34" s="214"/>
      <c r="G34" s="9"/>
      <c r="H34" s="10" t="e">
        <f>VLOOKUP(Base_copie!D34,Categories!B$14:C$38,2)</f>
        <v>#N/A</v>
      </c>
      <c r="I34" s="6">
        <f t="shared" si="0"/>
      </c>
    </row>
    <row r="35" spans="1:9" ht="12.75">
      <c r="A35" s="6">
        <v>33</v>
      </c>
      <c r="B35" s="210"/>
      <c r="D35" s="214"/>
      <c r="G35" s="9"/>
      <c r="H35" s="10" t="e">
        <f>VLOOKUP(Base_copie!D35,Categories!B$14:C$38,2)</f>
        <v>#N/A</v>
      </c>
      <c r="I35" s="6">
        <f aca="true" t="shared" si="1" ref="I35:I66">RIGHT(D35,2)</f>
      </c>
    </row>
    <row r="36" spans="1:9" ht="12.75">
      <c r="A36" s="6">
        <v>34</v>
      </c>
      <c r="B36" s="210"/>
      <c r="D36" s="214"/>
      <c r="G36" s="9"/>
      <c r="H36" s="10" t="e">
        <f>VLOOKUP(Base_copie!D36,Categories!B$14:C$38,2)</f>
        <v>#N/A</v>
      </c>
      <c r="I36" s="6">
        <f t="shared" si="1"/>
      </c>
    </row>
    <row r="37" spans="1:9" ht="12.75">
      <c r="A37" s="6">
        <v>35</v>
      </c>
      <c r="B37" s="210"/>
      <c r="D37" s="214"/>
      <c r="G37" s="9"/>
      <c r="H37" s="10" t="e">
        <f>VLOOKUP(Base_copie!D37,Categories!B$14:C$38,2)</f>
        <v>#N/A</v>
      </c>
      <c r="I37" s="6">
        <f t="shared" si="1"/>
      </c>
    </row>
    <row r="38" spans="1:9" ht="12.75">
      <c r="A38" s="6">
        <v>36</v>
      </c>
      <c r="B38" s="210"/>
      <c r="D38" s="214"/>
      <c r="G38" s="9"/>
      <c r="H38" s="10" t="e">
        <f>VLOOKUP(Base_copie!D38,Categories!B$14:C$38,2)</f>
        <v>#N/A</v>
      </c>
      <c r="I38" s="6">
        <f t="shared" si="1"/>
      </c>
    </row>
    <row r="39" spans="1:9" ht="12.75">
      <c r="A39" s="6">
        <v>37</v>
      </c>
      <c r="B39" s="210"/>
      <c r="D39" s="214"/>
      <c r="G39" s="9"/>
      <c r="H39" s="10" t="e">
        <f>VLOOKUP(Base_copie!D39,Categories!B$14:C$38,2)</f>
        <v>#N/A</v>
      </c>
      <c r="I39" s="6">
        <f t="shared" si="1"/>
      </c>
    </row>
    <row r="40" spans="1:9" ht="12.75">
      <c r="A40" s="6">
        <v>38</v>
      </c>
      <c r="B40" s="210"/>
      <c r="D40" s="214"/>
      <c r="G40" s="9"/>
      <c r="H40" s="10" t="e">
        <f>VLOOKUP(Base_copie!D40,Categories!B$14:C$38,2)</f>
        <v>#N/A</v>
      </c>
      <c r="I40" s="6">
        <f t="shared" si="1"/>
      </c>
    </row>
    <row r="41" spans="1:9" ht="12.75">
      <c r="A41" s="6">
        <v>39</v>
      </c>
      <c r="B41" s="210"/>
      <c r="D41" s="214"/>
      <c r="G41" s="9"/>
      <c r="H41" s="10" t="e">
        <f>VLOOKUP(Base_copie!D41,Categories!B$14:C$38,2)</f>
        <v>#N/A</v>
      </c>
      <c r="I41" s="6">
        <f t="shared" si="1"/>
      </c>
    </row>
    <row r="42" spans="1:9" ht="12.75">
      <c r="A42" s="6">
        <v>40</v>
      </c>
      <c r="B42" s="210"/>
      <c r="D42" s="214"/>
      <c r="G42" s="9"/>
      <c r="H42" s="10" t="e">
        <f>VLOOKUP(Base_copie!D42,Categories!B$14:C$38,2)</f>
        <v>#N/A</v>
      </c>
      <c r="I42" s="6">
        <f t="shared" si="1"/>
      </c>
    </row>
    <row r="43" spans="1:9" ht="12.75">
      <c r="A43" s="6">
        <v>41</v>
      </c>
      <c r="B43" s="210"/>
      <c r="D43" s="214"/>
      <c r="G43" s="9"/>
      <c r="H43" s="10" t="e">
        <f>VLOOKUP(Base_copie!D43,Categories!B$14:C$38,2)</f>
        <v>#N/A</v>
      </c>
      <c r="I43" s="6">
        <f t="shared" si="1"/>
      </c>
    </row>
    <row r="44" spans="1:9" ht="12.75">
      <c r="A44" s="6">
        <v>42</v>
      </c>
      <c r="B44" s="210"/>
      <c r="D44" s="214"/>
      <c r="G44" s="9"/>
      <c r="H44" s="10" t="e">
        <f>VLOOKUP(Base_copie!D44,Categories!B$14:C$38,2)</f>
        <v>#N/A</v>
      </c>
      <c r="I44" s="6">
        <f t="shared" si="1"/>
      </c>
    </row>
    <row r="45" spans="1:9" ht="12.75">
      <c r="A45" s="6">
        <v>43</v>
      </c>
      <c r="B45" s="210"/>
      <c r="D45" s="214"/>
      <c r="G45" s="9"/>
      <c r="H45" s="10" t="e">
        <f>VLOOKUP(Base_copie!D45,Categories!B$14:C$38,2)</f>
        <v>#N/A</v>
      </c>
      <c r="I45" s="6">
        <f t="shared" si="1"/>
      </c>
    </row>
    <row r="46" spans="1:9" ht="12.75">
      <c r="A46" s="6">
        <v>44</v>
      </c>
      <c r="B46" s="210"/>
      <c r="D46" s="214"/>
      <c r="G46" s="9"/>
      <c r="H46" s="10" t="e">
        <f>VLOOKUP(Base_copie!D46,Categories!B$14:C$38,2)</f>
        <v>#N/A</v>
      </c>
      <c r="I46" s="6">
        <f t="shared" si="1"/>
      </c>
    </row>
    <row r="47" spans="1:9" ht="12.75">
      <c r="A47" s="6">
        <v>45</v>
      </c>
      <c r="B47" s="210"/>
      <c r="D47" s="214"/>
      <c r="G47" s="9"/>
      <c r="H47" s="10" t="e">
        <f>VLOOKUP(Base_copie!D47,Categories!B$14:C$38,2)</f>
        <v>#N/A</v>
      </c>
      <c r="I47" s="6">
        <f t="shared" si="1"/>
      </c>
    </row>
    <row r="48" spans="1:9" ht="12.75">
      <c r="A48" s="6">
        <v>46</v>
      </c>
      <c r="B48" s="210"/>
      <c r="D48" s="214"/>
      <c r="G48" s="9"/>
      <c r="H48" s="10" t="e">
        <f>VLOOKUP(Base_copie!D48,Categories!B$14:C$38,2)</f>
        <v>#N/A</v>
      </c>
      <c r="I48" s="6">
        <f t="shared" si="1"/>
      </c>
    </row>
    <row r="49" spans="1:9" ht="12.75">
      <c r="A49" s="6">
        <v>47</v>
      </c>
      <c r="B49" s="266"/>
      <c r="C49" s="203"/>
      <c r="D49" s="216"/>
      <c r="E49" s="186"/>
      <c r="F49" s="205"/>
      <c r="G49" s="9"/>
      <c r="H49" s="10" t="e">
        <f>VLOOKUP(Base_copie!D49,Categories!B$14:C$38,2)</f>
        <v>#N/A</v>
      </c>
      <c r="I49" s="6">
        <f t="shared" si="1"/>
      </c>
    </row>
    <row r="50" spans="1:9" ht="12.75">
      <c r="A50" s="6">
        <v>48</v>
      </c>
      <c r="B50" s="210"/>
      <c r="D50" s="214"/>
      <c r="G50" s="9"/>
      <c r="H50" s="10" t="e">
        <f>VLOOKUP(Base_copie!D50,Categories!B$14:C$38,2)</f>
        <v>#N/A</v>
      </c>
      <c r="I50" s="6">
        <f t="shared" si="1"/>
      </c>
    </row>
    <row r="51" spans="1:9" ht="12.75">
      <c r="A51" s="6">
        <v>49</v>
      </c>
      <c r="B51" s="210"/>
      <c r="D51" s="214"/>
      <c r="G51" s="9"/>
      <c r="H51" s="10" t="e">
        <f>VLOOKUP(Base_copie!D51,Categories!B$14:C$38,2)</f>
        <v>#N/A</v>
      </c>
      <c r="I51" s="6">
        <f t="shared" si="1"/>
      </c>
    </row>
    <row r="52" spans="1:9" ht="12.75">
      <c r="A52" s="6">
        <v>50</v>
      </c>
      <c r="B52" s="210"/>
      <c r="D52" s="214"/>
      <c r="G52" s="9"/>
      <c r="H52" s="10" t="e">
        <f>VLOOKUP(Base_copie!D52,Categories!B$14:C$38,2)</f>
        <v>#N/A</v>
      </c>
      <c r="I52" s="6">
        <f t="shared" si="1"/>
      </c>
    </row>
    <row r="53" spans="1:9" ht="12.75">
      <c r="A53" s="6">
        <v>51</v>
      </c>
      <c r="B53" s="210"/>
      <c r="D53" s="214"/>
      <c r="G53" s="9"/>
      <c r="H53" s="10" t="e">
        <f>VLOOKUP(Base_copie!D53,Categories!B$14:C$38,2)</f>
        <v>#N/A</v>
      </c>
      <c r="I53" s="6">
        <f t="shared" si="1"/>
      </c>
    </row>
    <row r="54" spans="1:9" ht="12.75">
      <c r="A54" s="6">
        <v>52</v>
      </c>
      <c r="B54" s="210"/>
      <c r="D54" s="214"/>
      <c r="G54" s="9"/>
      <c r="H54" s="10" t="e">
        <f>VLOOKUP(Base_copie!D54,Categories!B$14:C$38,2)</f>
        <v>#N/A</v>
      </c>
      <c r="I54" s="6">
        <f t="shared" si="1"/>
      </c>
    </row>
    <row r="55" spans="1:9" ht="12.75">
      <c r="A55" s="6">
        <v>53</v>
      </c>
      <c r="B55" s="210"/>
      <c r="D55" s="214"/>
      <c r="G55" s="9"/>
      <c r="H55" s="10" t="e">
        <f>VLOOKUP(Base_copie!D55,Categories!B$14:C$38,2)</f>
        <v>#N/A</v>
      </c>
      <c r="I55" s="6">
        <f t="shared" si="1"/>
      </c>
    </row>
    <row r="56" spans="1:9" ht="12.75">
      <c r="A56" s="6">
        <v>54</v>
      </c>
      <c r="B56" s="210"/>
      <c r="D56" s="214"/>
      <c r="G56" s="9"/>
      <c r="H56" s="10" t="e">
        <f>VLOOKUP(Base_copie!D56,Categories!B$14:C$38,2)</f>
        <v>#N/A</v>
      </c>
      <c r="I56" s="6">
        <f t="shared" si="1"/>
      </c>
    </row>
    <row r="57" spans="1:9" ht="12.75">
      <c r="A57" s="6">
        <v>55</v>
      </c>
      <c r="B57" s="210"/>
      <c r="D57" s="214"/>
      <c r="G57" s="9"/>
      <c r="H57" s="10" t="e">
        <f>VLOOKUP(Base_copie!D57,Categories!B$14:C$38,2)</f>
        <v>#N/A</v>
      </c>
      <c r="I57" s="6">
        <f t="shared" si="1"/>
      </c>
    </row>
    <row r="58" spans="1:9" ht="12.75">
      <c r="A58" s="6">
        <v>56</v>
      </c>
      <c r="B58" s="210"/>
      <c r="D58" s="214"/>
      <c r="G58" s="9"/>
      <c r="H58" s="10" t="e">
        <f>VLOOKUP(Base_copie!D58,Categories!B$14:C$38,2)</f>
        <v>#N/A</v>
      </c>
      <c r="I58" s="6">
        <f t="shared" si="1"/>
      </c>
    </row>
    <row r="59" spans="1:9" ht="12.75">
      <c r="A59" s="6">
        <v>57</v>
      </c>
      <c r="B59" s="210"/>
      <c r="D59" s="214"/>
      <c r="G59" s="9"/>
      <c r="H59" s="10" t="e">
        <f>VLOOKUP(Base_copie!D59,Categories!B$14:C$38,2)</f>
        <v>#N/A</v>
      </c>
      <c r="I59" s="6">
        <f t="shared" si="1"/>
      </c>
    </row>
    <row r="60" spans="1:9" ht="12.75">
      <c r="A60" s="6">
        <v>58</v>
      </c>
      <c r="B60" s="210"/>
      <c r="D60" s="214"/>
      <c r="G60" s="9"/>
      <c r="H60" s="10" t="e">
        <f>VLOOKUP(Base_copie!D60,Categories!B$14:C$38,2)</f>
        <v>#N/A</v>
      </c>
      <c r="I60" s="6">
        <f t="shared" si="1"/>
      </c>
    </row>
    <row r="61" spans="1:9" ht="12.75">
      <c r="A61" s="6">
        <v>59</v>
      </c>
      <c r="B61" s="210"/>
      <c r="D61" s="214"/>
      <c r="G61" s="9"/>
      <c r="H61" s="10" t="e">
        <f>VLOOKUP(Base_copie!D61,Categories!B$14:C$38,2)</f>
        <v>#N/A</v>
      </c>
      <c r="I61" s="6">
        <f t="shared" si="1"/>
      </c>
    </row>
    <row r="62" spans="1:9" ht="12.75">
      <c r="A62" s="6">
        <v>60</v>
      </c>
      <c r="B62" s="210"/>
      <c r="D62" s="214"/>
      <c r="G62" s="9"/>
      <c r="H62" s="10" t="e">
        <f>VLOOKUP(Base_copie!D62,Categories!B$14:C$38,2)</f>
        <v>#N/A</v>
      </c>
      <c r="I62" s="6">
        <f t="shared" si="1"/>
      </c>
    </row>
    <row r="63" spans="1:9" ht="12.75">
      <c r="A63" s="6">
        <v>61</v>
      </c>
      <c r="B63" s="210"/>
      <c r="D63" s="214"/>
      <c r="G63" s="9"/>
      <c r="H63" s="10" t="e">
        <f>VLOOKUP(Base_copie!D63,Categories!B$14:C$38,2)</f>
        <v>#N/A</v>
      </c>
      <c r="I63" s="6">
        <f t="shared" si="1"/>
      </c>
    </row>
    <row r="64" spans="1:9" ht="12.75">
      <c r="A64" s="6">
        <v>62</v>
      </c>
      <c r="B64" s="210"/>
      <c r="D64" s="214"/>
      <c r="G64" s="9"/>
      <c r="H64" s="10" t="e">
        <f>VLOOKUP(Base_copie!D64,Categories!B$14:C$38,2)</f>
        <v>#N/A</v>
      </c>
      <c r="I64" s="6">
        <f t="shared" si="1"/>
      </c>
    </row>
    <row r="65" spans="1:9" ht="12.75">
      <c r="A65" s="6">
        <v>63</v>
      </c>
      <c r="B65" s="234"/>
      <c r="C65" s="203"/>
      <c r="D65" s="221"/>
      <c r="F65" s="204"/>
      <c r="G65" s="9"/>
      <c r="H65" s="10" t="e">
        <f>VLOOKUP(Base_copie!D65,Categories!B$14:C$38,2)</f>
        <v>#N/A</v>
      </c>
      <c r="I65" s="6">
        <f t="shared" si="1"/>
      </c>
    </row>
    <row r="66" spans="1:9" ht="12.75">
      <c r="A66" s="6">
        <v>64</v>
      </c>
      <c r="B66" s="234"/>
      <c r="C66" s="203"/>
      <c r="D66" s="221"/>
      <c r="F66" s="204"/>
      <c r="G66" s="9"/>
      <c r="H66" s="10" t="e">
        <f>VLOOKUP(Base_copie!D66,Categories!B$14:C$38,2)</f>
        <v>#N/A</v>
      </c>
      <c r="I66" s="6">
        <f t="shared" si="1"/>
      </c>
    </row>
    <row r="67" spans="1:9" ht="12.75">
      <c r="A67" s="6">
        <v>65</v>
      </c>
      <c r="B67" s="210"/>
      <c r="D67" s="214"/>
      <c r="G67" s="9"/>
      <c r="H67" s="10" t="e">
        <f>VLOOKUP(Base_copie!D67,Categories!B$14:C$38,2)</f>
        <v>#N/A</v>
      </c>
      <c r="I67" s="6">
        <f aca="true" t="shared" si="2" ref="I67:I98">RIGHT(D67,2)</f>
      </c>
    </row>
    <row r="68" spans="1:9" ht="12.75">
      <c r="A68" s="6">
        <v>66</v>
      </c>
      <c r="B68" s="210"/>
      <c r="D68" s="214"/>
      <c r="G68" s="9"/>
      <c r="H68" s="10" t="e">
        <f>VLOOKUP(Base_copie!D68,Categories!B$14:C$38,2)</f>
        <v>#N/A</v>
      </c>
      <c r="I68" s="6">
        <f t="shared" si="2"/>
      </c>
    </row>
    <row r="69" spans="1:9" ht="12.75">
      <c r="A69" s="6">
        <v>67</v>
      </c>
      <c r="B69" s="210"/>
      <c r="D69" s="214"/>
      <c r="G69" s="9"/>
      <c r="H69" s="10" t="e">
        <f>VLOOKUP(Base_copie!D69,Categories!B$14:C$38,2)</f>
        <v>#N/A</v>
      </c>
      <c r="I69" s="6">
        <f t="shared" si="2"/>
      </c>
    </row>
    <row r="70" spans="1:9" ht="12.75">
      <c r="A70" s="6">
        <v>68</v>
      </c>
      <c r="B70" s="234"/>
      <c r="C70" s="203"/>
      <c r="D70" s="221"/>
      <c r="F70" s="219"/>
      <c r="G70" s="9"/>
      <c r="H70" s="10" t="e">
        <f>VLOOKUP(Base_copie!D70,Categories!B$14:C$38,2)</f>
        <v>#N/A</v>
      </c>
      <c r="I70" s="6">
        <f t="shared" si="2"/>
      </c>
    </row>
    <row r="71" spans="1:9" ht="12.75">
      <c r="A71" s="6">
        <v>69</v>
      </c>
      <c r="B71" s="234"/>
      <c r="C71" s="203"/>
      <c r="D71" s="221"/>
      <c r="F71" s="205"/>
      <c r="G71" s="9"/>
      <c r="H71" s="10" t="e">
        <f>VLOOKUP(Base_copie!D71,Categories!B$14:C$38,2)</f>
        <v>#N/A</v>
      </c>
      <c r="I71" s="6">
        <f t="shared" si="2"/>
      </c>
    </row>
    <row r="72" spans="1:9" ht="12.75">
      <c r="A72" s="6">
        <v>70</v>
      </c>
      <c r="B72" s="234"/>
      <c r="C72" s="203"/>
      <c r="D72" s="221"/>
      <c r="F72" s="205"/>
      <c r="G72" s="9"/>
      <c r="H72" s="10" t="e">
        <f>VLOOKUP(Base_copie!D72,Categories!B$14:C$38,2)</f>
        <v>#N/A</v>
      </c>
      <c r="I72" s="6">
        <f t="shared" si="2"/>
      </c>
    </row>
    <row r="73" spans="1:9" ht="12.75">
      <c r="A73" s="6">
        <v>71</v>
      </c>
      <c r="B73" s="234"/>
      <c r="C73" s="203"/>
      <c r="D73" s="221"/>
      <c r="F73" s="205"/>
      <c r="G73" s="9"/>
      <c r="H73" s="10" t="e">
        <f>VLOOKUP(Base_copie!D73,Categories!B$14:C$38,2)</f>
        <v>#N/A</v>
      </c>
      <c r="I73" s="6">
        <f t="shared" si="2"/>
      </c>
    </row>
    <row r="74" spans="1:9" ht="12.75">
      <c r="A74" s="6">
        <v>72</v>
      </c>
      <c r="B74" s="234"/>
      <c r="C74" s="203"/>
      <c r="D74" s="221"/>
      <c r="F74" s="205"/>
      <c r="G74" s="9"/>
      <c r="H74" s="10" t="e">
        <f>VLOOKUP(Base_copie!D74,Categories!B$14:C$38,2)</f>
        <v>#N/A</v>
      </c>
      <c r="I74" s="6">
        <f t="shared" si="2"/>
      </c>
    </row>
    <row r="75" spans="1:9" ht="12.75">
      <c r="A75" s="6">
        <v>73</v>
      </c>
      <c r="B75" s="211"/>
      <c r="C75" s="197"/>
      <c r="D75" s="216"/>
      <c r="E75" s="199"/>
      <c r="F75" s="200"/>
      <c r="G75" s="9"/>
      <c r="H75" s="10" t="e">
        <f>VLOOKUP(Base_copie!D75,Categories!B$14:C$38,2)</f>
        <v>#N/A</v>
      </c>
      <c r="I75" s="6">
        <f t="shared" si="2"/>
      </c>
    </row>
    <row r="76" spans="1:9" ht="12.75">
      <c r="A76" s="6">
        <v>74</v>
      </c>
      <c r="B76" s="211"/>
      <c r="C76" s="197"/>
      <c r="D76" s="216"/>
      <c r="E76" s="199"/>
      <c r="F76" s="200"/>
      <c r="G76" s="9"/>
      <c r="H76" s="10" t="e">
        <f>VLOOKUP(Base_copie!D76,Categories!B$14:C$38,2)</f>
        <v>#N/A</v>
      </c>
      <c r="I76" s="6">
        <f t="shared" si="2"/>
      </c>
    </row>
    <row r="77" spans="1:9" ht="12.75">
      <c r="A77" s="6">
        <v>75</v>
      </c>
      <c r="B77" s="211"/>
      <c r="C77" s="197"/>
      <c r="D77" s="216"/>
      <c r="E77" s="199"/>
      <c r="F77" s="200"/>
      <c r="G77" s="9"/>
      <c r="H77" s="10" t="e">
        <f>VLOOKUP(Base_copie!D77,Categories!B$14:C$38,2)</f>
        <v>#N/A</v>
      </c>
      <c r="I77" s="6">
        <f t="shared" si="2"/>
      </c>
    </row>
    <row r="78" spans="1:9" ht="12.75">
      <c r="A78" s="6">
        <v>76</v>
      </c>
      <c r="B78" s="211"/>
      <c r="C78" s="197"/>
      <c r="D78" s="216"/>
      <c r="E78" s="199"/>
      <c r="F78" s="200"/>
      <c r="G78" s="9"/>
      <c r="H78" s="10" t="e">
        <f>VLOOKUP(Base_copie!D78,Categories!B$14:C$38,2)</f>
        <v>#N/A</v>
      </c>
      <c r="I78" s="6">
        <f t="shared" si="2"/>
      </c>
    </row>
    <row r="79" spans="1:9" ht="12.75">
      <c r="A79" s="6">
        <v>77</v>
      </c>
      <c r="B79" s="211"/>
      <c r="C79" s="197"/>
      <c r="D79" s="216"/>
      <c r="E79" s="199"/>
      <c r="F79" s="200"/>
      <c r="G79" s="9"/>
      <c r="H79" s="10" t="e">
        <f>VLOOKUP(Base_copie!D79,Categories!B$14:C$38,2)</f>
        <v>#N/A</v>
      </c>
      <c r="I79" s="6">
        <f t="shared" si="2"/>
      </c>
    </row>
    <row r="80" spans="1:9" ht="12.75">
      <c r="A80" s="6">
        <v>78</v>
      </c>
      <c r="B80" s="211"/>
      <c r="C80" s="197"/>
      <c r="D80" s="216"/>
      <c r="E80" s="199"/>
      <c r="F80" s="200"/>
      <c r="G80" s="9"/>
      <c r="H80" s="10" t="e">
        <f>VLOOKUP(Base_copie!D80,Categories!B$14:C$38,2)</f>
        <v>#N/A</v>
      </c>
      <c r="I80" s="6">
        <f t="shared" si="2"/>
      </c>
    </row>
    <row r="81" spans="1:9" ht="12.75">
      <c r="A81" s="6">
        <v>79</v>
      </c>
      <c r="B81" s="211"/>
      <c r="C81" s="197"/>
      <c r="D81" s="216"/>
      <c r="E81" s="199"/>
      <c r="F81" s="200"/>
      <c r="G81" s="9"/>
      <c r="H81" s="10" t="e">
        <f>VLOOKUP(Base_copie!D81,Categories!B$14:C$38,2)</f>
        <v>#N/A</v>
      </c>
      <c r="I81" s="6">
        <f t="shared" si="2"/>
      </c>
    </row>
    <row r="82" spans="1:9" ht="12.75">
      <c r="A82" s="6">
        <v>80</v>
      </c>
      <c r="B82" s="211"/>
      <c r="C82" s="197"/>
      <c r="D82" s="216"/>
      <c r="E82" s="199"/>
      <c r="F82" s="198"/>
      <c r="G82" s="9"/>
      <c r="H82" s="10" t="e">
        <f>VLOOKUP(Base_copie!D82,Categories!B$14:C$38,2)</f>
        <v>#N/A</v>
      </c>
      <c r="I82" s="6">
        <f t="shared" si="2"/>
      </c>
    </row>
    <row r="83" spans="1:9" ht="12.75">
      <c r="A83" s="6">
        <v>81</v>
      </c>
      <c r="B83" s="211"/>
      <c r="C83" s="201"/>
      <c r="D83" s="218"/>
      <c r="E83" s="199"/>
      <c r="F83" s="200"/>
      <c r="G83" s="9"/>
      <c r="H83" s="10" t="e">
        <f>VLOOKUP(Base_copie!D83,Categories!B$14:C$38,2)</f>
        <v>#N/A</v>
      </c>
      <c r="I83" s="6">
        <f t="shared" si="2"/>
      </c>
    </row>
    <row r="84" spans="1:9" ht="12.75">
      <c r="A84" s="6">
        <v>82</v>
      </c>
      <c r="B84" s="211"/>
      <c r="C84" s="201"/>
      <c r="D84" s="218"/>
      <c r="E84" s="199"/>
      <c r="F84" s="200"/>
      <c r="G84" s="9"/>
      <c r="H84" s="10" t="e">
        <f>VLOOKUP(Base_copie!D84,Categories!B$14:C$38,2)</f>
        <v>#N/A</v>
      </c>
      <c r="I84" s="6">
        <f t="shared" si="2"/>
      </c>
    </row>
    <row r="85" spans="1:9" ht="12.75">
      <c r="A85" s="6">
        <v>83</v>
      </c>
      <c r="B85" s="211"/>
      <c r="C85" s="197"/>
      <c r="D85" s="216"/>
      <c r="E85" s="199"/>
      <c r="F85" s="200"/>
      <c r="G85" s="9"/>
      <c r="H85" s="10" t="e">
        <f>VLOOKUP(Base_copie!D85,Categories!B$14:C$38,2)</f>
        <v>#N/A</v>
      </c>
      <c r="I85" s="6">
        <f t="shared" si="2"/>
      </c>
    </row>
    <row r="86" spans="1:9" ht="12.75">
      <c r="A86" s="6">
        <v>84</v>
      </c>
      <c r="B86" s="211"/>
      <c r="C86" s="197"/>
      <c r="D86" s="216"/>
      <c r="E86" s="199"/>
      <c r="F86" s="200"/>
      <c r="G86" s="9"/>
      <c r="H86" s="10" t="e">
        <f>VLOOKUP(Base_copie!D86,Categories!B$14:C$38,2)</f>
        <v>#N/A</v>
      </c>
      <c r="I86" s="6">
        <f t="shared" si="2"/>
      </c>
    </row>
    <row r="87" spans="1:9" ht="12.75">
      <c r="A87" s="6">
        <v>85</v>
      </c>
      <c r="B87" s="211"/>
      <c r="C87" s="197"/>
      <c r="D87" s="216"/>
      <c r="E87" s="199"/>
      <c r="F87" s="200"/>
      <c r="G87" s="9"/>
      <c r="H87" s="10" t="e">
        <f>VLOOKUP(Base_copie!D87,Categories!B$14:C$38,2)</f>
        <v>#N/A</v>
      </c>
      <c r="I87" s="6">
        <f t="shared" si="2"/>
      </c>
    </row>
    <row r="88" spans="1:9" ht="12.75">
      <c r="A88" s="6">
        <v>86</v>
      </c>
      <c r="B88" s="211"/>
      <c r="C88" s="197"/>
      <c r="D88" s="216"/>
      <c r="E88" s="199"/>
      <c r="F88" s="200"/>
      <c r="G88" s="9"/>
      <c r="H88" s="10" t="e">
        <f>VLOOKUP(Base_copie!D88,Categories!B$14:C$38,2)</f>
        <v>#N/A</v>
      </c>
      <c r="I88" s="6">
        <f t="shared" si="2"/>
      </c>
    </row>
    <row r="89" spans="1:9" ht="12.75">
      <c r="A89" s="6">
        <v>87</v>
      </c>
      <c r="B89" s="211"/>
      <c r="C89" s="197"/>
      <c r="D89" s="216"/>
      <c r="E89" s="199"/>
      <c r="F89" s="200"/>
      <c r="G89" s="9"/>
      <c r="H89" s="10" t="e">
        <f>VLOOKUP(Base_copie!D89,Categories!B$14:C$38,2)</f>
        <v>#N/A</v>
      </c>
      <c r="I89" s="6">
        <f t="shared" si="2"/>
      </c>
    </row>
    <row r="90" spans="1:9" ht="12.75">
      <c r="A90" s="6">
        <v>88</v>
      </c>
      <c r="B90" s="211"/>
      <c r="C90" s="197"/>
      <c r="D90" s="216"/>
      <c r="E90" s="199"/>
      <c r="F90" s="200"/>
      <c r="G90" s="9"/>
      <c r="H90" s="10" t="e">
        <f>VLOOKUP(Base_copie!D90,Categories!B$14:C$38,2)</f>
        <v>#N/A</v>
      </c>
      <c r="I90" s="6">
        <f t="shared" si="2"/>
      </c>
    </row>
    <row r="91" spans="1:9" ht="12.75">
      <c r="A91" s="6">
        <v>89</v>
      </c>
      <c r="B91" s="211"/>
      <c r="C91" s="197"/>
      <c r="D91" s="216"/>
      <c r="E91" s="199"/>
      <c r="F91" s="200"/>
      <c r="G91" s="9"/>
      <c r="H91" s="10" t="e">
        <f>VLOOKUP(Base_copie!D91,Categories!B$14:C$38,2)</f>
        <v>#N/A</v>
      </c>
      <c r="I91" s="6">
        <f t="shared" si="2"/>
      </c>
    </row>
    <row r="92" spans="1:9" ht="12.75">
      <c r="A92" s="6">
        <v>90</v>
      </c>
      <c r="B92" s="211"/>
      <c r="C92" s="197"/>
      <c r="D92" s="216"/>
      <c r="E92" s="199"/>
      <c r="F92" s="200"/>
      <c r="G92" s="9"/>
      <c r="H92" s="10" t="e">
        <f>VLOOKUP(Base_copie!D92,Categories!B$14:C$38,2)</f>
        <v>#N/A</v>
      </c>
      <c r="I92" s="6">
        <f t="shared" si="2"/>
      </c>
    </row>
    <row r="93" spans="1:9" ht="12.75">
      <c r="A93" s="6">
        <v>91</v>
      </c>
      <c r="B93" s="211"/>
      <c r="C93" s="197"/>
      <c r="D93" s="216"/>
      <c r="E93" s="199"/>
      <c r="F93" s="200"/>
      <c r="G93" s="9"/>
      <c r="H93" s="10" t="e">
        <f>VLOOKUP(Base_copie!D93,Categories!B$14:C$38,2)</f>
        <v>#N/A</v>
      </c>
      <c r="I93" s="6">
        <f t="shared" si="2"/>
      </c>
    </row>
    <row r="94" spans="1:9" ht="12.75">
      <c r="A94" s="6">
        <v>92</v>
      </c>
      <c r="B94" s="211"/>
      <c r="C94" s="197"/>
      <c r="D94" s="216"/>
      <c r="E94" s="199"/>
      <c r="F94" s="200"/>
      <c r="G94" s="9"/>
      <c r="H94" s="10" t="e">
        <f>VLOOKUP(Base_copie!D94,Categories!B$14:C$38,2)</f>
        <v>#N/A</v>
      </c>
      <c r="I94" s="6">
        <f t="shared" si="2"/>
      </c>
    </row>
    <row r="95" spans="1:9" ht="12.75">
      <c r="A95" s="6">
        <v>93</v>
      </c>
      <c r="B95" s="211"/>
      <c r="C95" s="197"/>
      <c r="D95" s="216"/>
      <c r="E95" s="199"/>
      <c r="F95" s="200"/>
      <c r="G95" s="9"/>
      <c r="H95" s="10" t="e">
        <f>VLOOKUP(Base_copie!D95,Categories!B$14:C$38,2)</f>
        <v>#N/A</v>
      </c>
      <c r="I95" s="6">
        <f t="shared" si="2"/>
      </c>
    </row>
    <row r="96" spans="1:9" ht="12.75">
      <c r="A96" s="6">
        <v>94</v>
      </c>
      <c r="B96" s="211"/>
      <c r="C96" s="197"/>
      <c r="D96" s="216"/>
      <c r="E96" s="199"/>
      <c r="F96" s="200"/>
      <c r="G96" s="9"/>
      <c r="H96" s="10" t="e">
        <f>VLOOKUP(Base_copie!D96,Categories!B$14:C$38,2)</f>
        <v>#N/A</v>
      </c>
      <c r="I96" s="6">
        <f t="shared" si="2"/>
      </c>
    </row>
    <row r="97" spans="1:9" ht="12.75">
      <c r="A97" s="6">
        <v>95</v>
      </c>
      <c r="B97" s="188"/>
      <c r="C97" s="177"/>
      <c r="D97" s="182"/>
      <c r="E97" s="181"/>
      <c r="F97" s="181"/>
      <c r="G97" s="186"/>
      <c r="H97" s="10" t="e">
        <f>VLOOKUP(Base_copie!D97,Categories!B$14:C$38,2)</f>
        <v>#N/A</v>
      </c>
      <c r="I97" s="6">
        <f t="shared" si="2"/>
      </c>
    </row>
    <row r="98" spans="1:9" ht="12.75">
      <c r="A98" s="6">
        <v>96</v>
      </c>
      <c r="B98" s="188"/>
      <c r="C98" s="177"/>
      <c r="D98" s="182"/>
      <c r="E98" s="181"/>
      <c r="F98" s="181"/>
      <c r="G98" s="186"/>
      <c r="H98" s="10" t="e">
        <f>VLOOKUP(Base_copie!D98,Categories!B$14:C$38,2)</f>
        <v>#N/A</v>
      </c>
      <c r="I98" s="6">
        <f t="shared" si="2"/>
      </c>
    </row>
    <row r="99" spans="1:9" ht="12.75">
      <c r="A99" s="6">
        <v>97</v>
      </c>
      <c r="B99" s="188"/>
      <c r="C99" s="177"/>
      <c r="D99" s="182"/>
      <c r="E99" s="181"/>
      <c r="F99" s="183"/>
      <c r="G99" s="186"/>
      <c r="H99" s="10" t="e">
        <f>VLOOKUP(Base_copie!D99,Categories!B$14:C$38,2)</f>
        <v>#N/A</v>
      </c>
      <c r="I99" s="6">
        <f aca="true" t="shared" si="3" ref="I99:I130">RIGHT(D99,2)</f>
      </c>
    </row>
    <row r="100" spans="1:9" ht="12.75">
      <c r="A100" s="6">
        <v>98</v>
      </c>
      <c r="B100" s="188"/>
      <c r="C100" s="177"/>
      <c r="D100" s="182"/>
      <c r="E100" s="181"/>
      <c r="F100" s="181"/>
      <c r="G100" s="186"/>
      <c r="H100" s="10" t="e">
        <f>VLOOKUP(Base_copie!D100,Categories!B$14:C$38,2)</f>
        <v>#N/A</v>
      </c>
      <c r="I100" s="6">
        <f t="shared" si="3"/>
      </c>
    </row>
    <row r="101" spans="1:9" ht="12.75">
      <c r="A101" s="6">
        <v>99</v>
      </c>
      <c r="B101" s="188"/>
      <c r="C101" s="177"/>
      <c r="D101" s="182"/>
      <c r="E101" s="181"/>
      <c r="F101" s="181"/>
      <c r="G101" s="186"/>
      <c r="H101" s="10" t="e">
        <f>VLOOKUP(Base_copie!D101,Categories!B$14:C$38,2)</f>
        <v>#N/A</v>
      </c>
      <c r="I101" s="6">
        <f t="shared" si="3"/>
      </c>
    </row>
    <row r="102" spans="1:9" ht="12.75">
      <c r="A102" s="6">
        <v>100</v>
      </c>
      <c r="B102" s="188"/>
      <c r="C102" s="177"/>
      <c r="D102" s="182"/>
      <c r="E102" s="184"/>
      <c r="F102" s="181"/>
      <c r="G102" s="186"/>
      <c r="H102" s="10" t="e">
        <f>VLOOKUP(Base_copie!D102,Categories!B$14:C$38,2)</f>
        <v>#N/A</v>
      </c>
      <c r="I102" s="6">
        <f t="shared" si="3"/>
      </c>
    </row>
    <row r="103" spans="1:9" ht="12.75">
      <c r="A103" s="6">
        <v>101</v>
      </c>
      <c r="B103" s="188"/>
      <c r="C103" s="177"/>
      <c r="D103" s="182"/>
      <c r="E103" s="181"/>
      <c r="F103" s="181"/>
      <c r="G103" s="186"/>
      <c r="H103" s="10" t="e">
        <f>VLOOKUP(Base_copie!D103,Categories!B$14:C$38,2)</f>
        <v>#N/A</v>
      </c>
      <c r="I103" s="6">
        <f t="shared" si="3"/>
      </c>
    </row>
    <row r="104" spans="1:9" ht="12.75">
      <c r="A104" s="6">
        <v>102</v>
      </c>
      <c r="B104" s="244"/>
      <c r="C104" s="203"/>
      <c r="D104" s="213"/>
      <c r="F104" s="205"/>
      <c r="G104" s="9"/>
      <c r="H104" s="10" t="e">
        <f>VLOOKUP(Base_copie!D104,Categories!B$14:C$38,2)</f>
        <v>#N/A</v>
      </c>
      <c r="I104" s="6">
        <f t="shared" si="3"/>
      </c>
    </row>
    <row r="105" spans="1:9" ht="12.75">
      <c r="A105" s="6">
        <v>103</v>
      </c>
      <c r="B105" s="244"/>
      <c r="C105" s="203"/>
      <c r="D105" s="213"/>
      <c r="F105" s="205"/>
      <c r="G105" s="9"/>
      <c r="H105" s="10" t="e">
        <f>VLOOKUP(Base_copie!D105,Categories!B$14:C$38,2)</f>
        <v>#N/A</v>
      </c>
      <c r="I105" s="6">
        <f t="shared" si="3"/>
      </c>
    </row>
    <row r="106" spans="1:9" ht="12.75">
      <c r="A106" s="6">
        <v>104</v>
      </c>
      <c r="B106" s="244"/>
      <c r="C106" s="203"/>
      <c r="D106" s="213"/>
      <c r="F106" s="205"/>
      <c r="G106" s="9"/>
      <c r="H106" s="10" t="e">
        <f>VLOOKUP(Base_copie!D106,Categories!B$14:C$38,2)</f>
        <v>#N/A</v>
      </c>
      <c r="I106" s="6">
        <f t="shared" si="3"/>
      </c>
    </row>
    <row r="107" spans="1:9" ht="12.75">
      <c r="A107" s="6">
        <v>105</v>
      </c>
      <c r="B107" s="244"/>
      <c r="C107" s="203"/>
      <c r="D107" s="213"/>
      <c r="F107" s="205"/>
      <c r="G107" s="9"/>
      <c r="H107" s="10" t="e">
        <f>VLOOKUP(Base_copie!D107,Categories!B$14:C$38,2)</f>
        <v>#N/A</v>
      </c>
      <c r="I107" s="6">
        <f t="shared" si="3"/>
      </c>
    </row>
    <row r="108" spans="1:9" ht="12.75">
      <c r="A108" s="6">
        <v>106</v>
      </c>
      <c r="B108" s="244"/>
      <c r="C108" s="206"/>
      <c r="D108" s="213"/>
      <c r="F108" s="205"/>
      <c r="G108" s="9"/>
      <c r="H108" s="10" t="e">
        <f>VLOOKUP(Base_copie!D108,Categories!B$14:C$38,2)</f>
        <v>#N/A</v>
      </c>
      <c r="I108" s="6">
        <f t="shared" si="3"/>
      </c>
    </row>
    <row r="109" spans="1:9" ht="12.75">
      <c r="A109" s="6">
        <v>107</v>
      </c>
      <c r="B109" s="244"/>
      <c r="C109" s="203"/>
      <c r="D109" s="213"/>
      <c r="F109" s="205"/>
      <c r="G109" s="9"/>
      <c r="H109" s="10" t="e">
        <f>VLOOKUP(Base_copie!D109,Categories!B$14:C$38,2)</f>
        <v>#N/A</v>
      </c>
      <c r="I109" s="6">
        <f t="shared" si="3"/>
      </c>
    </row>
    <row r="110" spans="1:9" ht="12.75">
      <c r="A110" s="6">
        <v>108</v>
      </c>
      <c r="B110" s="191"/>
      <c r="C110" s="203"/>
      <c r="D110" s="213"/>
      <c r="F110" s="205"/>
      <c r="G110" s="9"/>
      <c r="H110" s="10" t="e">
        <f>VLOOKUP(Base_copie!D110,Categories!B$14:C$38,2)</f>
        <v>#N/A</v>
      </c>
      <c r="I110" s="6">
        <f t="shared" si="3"/>
      </c>
    </row>
    <row r="111" spans="1:9" ht="12.75">
      <c r="A111" s="6">
        <v>109</v>
      </c>
      <c r="B111" s="191"/>
      <c r="C111" s="207"/>
      <c r="D111" s="213"/>
      <c r="F111" s="205"/>
      <c r="G111" s="9"/>
      <c r="H111" s="10" t="e">
        <f>VLOOKUP(Base_copie!D111,Categories!B$14:C$38,2)</f>
        <v>#N/A</v>
      </c>
      <c r="I111" s="6">
        <f t="shared" si="3"/>
      </c>
    </row>
    <row r="112" spans="1:9" ht="12.75">
      <c r="A112" s="6">
        <v>110</v>
      </c>
      <c r="B112" s="191"/>
      <c r="C112" s="203"/>
      <c r="D112" s="213"/>
      <c r="F112" s="205"/>
      <c r="H112" s="10" t="e">
        <f>VLOOKUP(Base_copie!D112,Categories!B$14:C$38,2)</f>
        <v>#N/A</v>
      </c>
      <c r="I112" s="6">
        <f t="shared" si="3"/>
      </c>
    </row>
    <row r="113" spans="1:9" ht="12.75">
      <c r="A113" s="6">
        <v>111</v>
      </c>
      <c r="B113" s="191"/>
      <c r="C113" s="203"/>
      <c r="D113" s="213"/>
      <c r="F113" s="205"/>
      <c r="H113" s="10" t="e">
        <f>VLOOKUP(Base_copie!D113,Categories!B$14:C$38,2)</f>
        <v>#N/A</v>
      </c>
      <c r="I113" s="6">
        <f t="shared" si="3"/>
      </c>
    </row>
    <row r="114" spans="1:9" ht="12.75">
      <c r="A114" s="6">
        <v>112</v>
      </c>
      <c r="B114" s="7"/>
      <c r="C114" s="207"/>
      <c r="D114" s="213"/>
      <c r="F114" s="205"/>
      <c r="H114" s="10" t="e">
        <f>VLOOKUP(Base_copie!D114,Categories!B$14:C$38,2)</f>
        <v>#N/A</v>
      </c>
      <c r="I114" s="6">
        <f t="shared" si="3"/>
      </c>
    </row>
    <row r="115" spans="1:9" ht="12.75">
      <c r="A115" s="6">
        <v>113</v>
      </c>
      <c r="B115" s="233"/>
      <c r="C115" s="203"/>
      <c r="D115" s="198"/>
      <c r="F115" s="205"/>
      <c r="H115" s="10" t="e">
        <f>VLOOKUP(Base_copie!D115,Categories!B$14:C$38,2)</f>
        <v>#N/A</v>
      </c>
      <c r="I115" s="6">
        <f t="shared" si="3"/>
      </c>
    </row>
    <row r="116" spans="1:9" ht="12.75">
      <c r="A116" s="6">
        <v>114</v>
      </c>
      <c r="B116" s="233"/>
      <c r="C116" s="203"/>
      <c r="D116" s="198"/>
      <c r="F116" s="205"/>
      <c r="H116" s="10" t="e">
        <f>VLOOKUP(Base_copie!D116,Categories!B$14:C$38,2)</f>
        <v>#N/A</v>
      </c>
      <c r="I116" s="6">
        <f t="shared" si="3"/>
      </c>
    </row>
    <row r="117" spans="1:9" ht="12.75">
      <c r="A117" s="6">
        <v>115</v>
      </c>
      <c r="B117" s="193"/>
      <c r="C117" s="178"/>
      <c r="D117" s="195"/>
      <c r="E117" s="181"/>
      <c r="F117" s="181"/>
      <c r="G117" s="185"/>
      <c r="H117" s="10" t="e">
        <f>VLOOKUP(Base_copie!D117,Categories!B$14:C$38,2)</f>
        <v>#N/A</v>
      </c>
      <c r="I117" s="6">
        <f t="shared" si="3"/>
      </c>
    </row>
    <row r="118" spans="1:9" ht="12.75">
      <c r="A118" s="6">
        <v>116</v>
      </c>
      <c r="B118" s="193"/>
      <c r="C118" s="178"/>
      <c r="D118" s="195"/>
      <c r="E118" s="181"/>
      <c r="F118" s="181"/>
      <c r="G118" s="185"/>
      <c r="H118" s="10" t="e">
        <f>VLOOKUP(Base_copie!D118,Categories!B$14:C$38,2)</f>
        <v>#N/A</v>
      </c>
      <c r="I118" s="6">
        <f t="shared" si="3"/>
      </c>
    </row>
    <row r="119" spans="1:9" ht="12.75">
      <c r="A119" s="6">
        <v>117</v>
      </c>
      <c r="B119" s="193"/>
      <c r="C119" s="178"/>
      <c r="D119" s="195"/>
      <c r="E119" s="181"/>
      <c r="F119" s="181"/>
      <c r="G119" s="185"/>
      <c r="H119" s="10" t="e">
        <f>VLOOKUP(Base_copie!D119,Categories!B$14:C$38,2)</f>
        <v>#N/A</v>
      </c>
      <c r="I119" s="6">
        <f t="shared" si="3"/>
      </c>
    </row>
    <row r="120" spans="1:9" ht="12.75">
      <c r="A120" s="6">
        <v>118</v>
      </c>
      <c r="B120" s="209"/>
      <c r="C120" s="197"/>
      <c r="D120" s="213"/>
      <c r="F120" s="200"/>
      <c r="H120" s="10" t="e">
        <f>VLOOKUP(Base_copie!D120,Categories!B$14:C$38,2)</f>
        <v>#N/A</v>
      </c>
      <c r="I120" s="6">
        <f t="shared" si="3"/>
      </c>
    </row>
    <row r="121" spans="1:9" ht="12.75">
      <c r="A121" s="6">
        <v>119</v>
      </c>
      <c r="B121" s="209"/>
      <c r="C121" s="197"/>
      <c r="D121" s="213"/>
      <c r="F121" s="200"/>
      <c r="H121" s="10" t="e">
        <f>VLOOKUP(Base_copie!D121,Categories!B$14:C$38,2)</f>
        <v>#N/A</v>
      </c>
      <c r="I121" s="6">
        <f t="shared" si="3"/>
      </c>
    </row>
    <row r="122" spans="1:9" ht="12.75">
      <c r="A122" s="6">
        <v>120</v>
      </c>
      <c r="B122" s="190"/>
      <c r="C122" s="177"/>
      <c r="D122" s="187"/>
      <c r="E122" s="181"/>
      <c r="F122" s="181"/>
      <c r="G122" s="185"/>
      <c r="H122" s="10" t="e">
        <f>VLOOKUP(Base_copie!D122,Categories!B$14:C$38,2)</f>
        <v>#N/A</v>
      </c>
      <c r="I122" s="6">
        <f t="shared" si="3"/>
      </c>
    </row>
    <row r="123" spans="1:9" ht="12.75">
      <c r="A123" s="6">
        <v>121</v>
      </c>
      <c r="B123" s="244"/>
      <c r="C123" s="179"/>
      <c r="D123" s="187"/>
      <c r="E123" s="183"/>
      <c r="F123" s="183"/>
      <c r="G123" s="185"/>
      <c r="H123" s="10" t="e">
        <f>VLOOKUP(Base_copie!D123,Categories!B$14:C$38,2)</f>
        <v>#N/A</v>
      </c>
      <c r="I123" s="6">
        <f t="shared" si="3"/>
      </c>
    </row>
    <row r="124" spans="1:9" ht="12.75">
      <c r="A124" s="6">
        <v>122</v>
      </c>
      <c r="B124" s="209"/>
      <c r="C124" s="197"/>
      <c r="D124" s="213"/>
      <c r="F124" s="198"/>
      <c r="H124" s="10" t="e">
        <f>VLOOKUP(Base_copie!D124,Categories!B$14:C$38,2)</f>
        <v>#N/A</v>
      </c>
      <c r="I124" s="6">
        <f t="shared" si="3"/>
      </c>
    </row>
    <row r="125" spans="1:9" ht="12.75">
      <c r="A125" s="6">
        <v>123</v>
      </c>
      <c r="B125" s="191"/>
      <c r="C125" s="189"/>
      <c r="D125" s="185"/>
      <c r="E125" s="186"/>
      <c r="F125" s="186"/>
      <c r="G125" s="185"/>
      <c r="H125" s="10" t="e">
        <f>VLOOKUP(Base_copie!D125,Categories!B$14:C$38,2)</f>
        <v>#N/A</v>
      </c>
      <c r="I125" s="6">
        <f t="shared" si="3"/>
      </c>
    </row>
    <row r="126" spans="1:9" ht="12.75">
      <c r="A126" s="6">
        <v>124</v>
      </c>
      <c r="B126" s="197"/>
      <c r="C126" s="189"/>
      <c r="D126" s="217"/>
      <c r="E126" s="186"/>
      <c r="F126" s="186"/>
      <c r="G126" s="185"/>
      <c r="H126" s="10" t="e">
        <f>VLOOKUP(Base_copie!D126,Categories!B$14:C$38,2)</f>
        <v>#N/A</v>
      </c>
      <c r="I126" s="6">
        <f t="shared" si="3"/>
      </c>
    </row>
    <row r="127" spans="1:9" ht="12.75">
      <c r="A127" s="6">
        <v>125</v>
      </c>
      <c r="B127" s="270"/>
      <c r="C127" s="197"/>
      <c r="D127" s="198"/>
      <c r="F127" s="200"/>
      <c r="H127" s="10" t="e">
        <f>VLOOKUP(Base_copie!D127,Categories!B$14:C$38,2)</f>
        <v>#N/A</v>
      </c>
      <c r="I127" s="6">
        <f t="shared" si="3"/>
      </c>
    </row>
    <row r="128" spans="1:9" ht="12.75">
      <c r="A128" s="6">
        <v>126</v>
      </c>
      <c r="B128" s="270"/>
      <c r="C128" s="189"/>
      <c r="D128" s="217"/>
      <c r="E128" s="186"/>
      <c r="F128" s="186"/>
      <c r="G128" s="185"/>
      <c r="H128" s="10" t="e">
        <f>VLOOKUP(Base_copie!D128,Categories!B$14:C$38,2)</f>
        <v>#N/A</v>
      </c>
      <c r="I128" s="6">
        <f t="shared" si="3"/>
      </c>
    </row>
    <row r="129" spans="1:9" ht="12.75">
      <c r="A129" s="6">
        <v>127</v>
      </c>
      <c r="B129" s="270"/>
      <c r="C129" s="189"/>
      <c r="D129" s="217"/>
      <c r="E129" s="186"/>
      <c r="F129" s="186"/>
      <c r="G129" s="185"/>
      <c r="H129" s="10" t="e">
        <f>VLOOKUP(Base_copie!D129,Categories!B$14:C$38,2)</f>
        <v>#N/A</v>
      </c>
      <c r="I129" s="6">
        <f t="shared" si="3"/>
      </c>
    </row>
    <row r="130" spans="1:9" ht="12.75">
      <c r="A130" s="6">
        <v>128</v>
      </c>
      <c r="B130" s="197"/>
      <c r="C130" s="197"/>
      <c r="D130" s="198"/>
      <c r="F130" s="200"/>
      <c r="H130" s="10" t="e">
        <f>VLOOKUP(Base_copie!D130,Categories!B$14:C$38,2)</f>
        <v>#N/A</v>
      </c>
      <c r="I130" s="6">
        <f t="shared" si="3"/>
      </c>
    </row>
    <row r="131" spans="1:9" ht="12.75">
      <c r="A131" s="6">
        <v>129</v>
      </c>
      <c r="B131" s="197"/>
      <c r="C131" s="201"/>
      <c r="D131" s="220"/>
      <c r="F131" s="200"/>
      <c r="H131" s="10" t="e">
        <f>VLOOKUP(Base_copie!D131,Categories!B$14:C$38,2)</f>
        <v>#N/A</v>
      </c>
      <c r="I131" s="6">
        <f aca="true" t="shared" si="4" ref="I131:I176">RIGHT(D131,2)</f>
      </c>
    </row>
    <row r="132" spans="1:9" ht="12.75">
      <c r="A132" s="6">
        <v>130</v>
      </c>
      <c r="B132" s="197"/>
      <c r="C132" s="201"/>
      <c r="D132" s="220"/>
      <c r="F132" s="200"/>
      <c r="H132" s="10" t="e">
        <f>VLOOKUP(Base_copie!D132,Categories!B$14:C$38,2)</f>
        <v>#N/A</v>
      </c>
      <c r="I132" s="6">
        <f t="shared" si="4"/>
      </c>
    </row>
    <row r="133" spans="1:9" ht="12.75">
      <c r="A133" s="6">
        <v>131</v>
      </c>
      <c r="B133" s="197"/>
      <c r="C133" s="201"/>
      <c r="D133" s="220"/>
      <c r="F133" s="200"/>
      <c r="H133" s="10" t="e">
        <f>VLOOKUP(Base_copie!D133,Categories!B$14:C$38,2)</f>
        <v>#N/A</v>
      </c>
      <c r="I133" s="6">
        <f t="shared" si="4"/>
      </c>
    </row>
    <row r="134" spans="1:9" ht="12.75">
      <c r="A134" s="6">
        <v>132</v>
      </c>
      <c r="B134" s="197"/>
      <c r="C134" s="197"/>
      <c r="D134" s="198"/>
      <c r="F134" s="200"/>
      <c r="H134" s="10" t="e">
        <f>VLOOKUP(Base_copie!D134,Categories!B$14:C$38,2)</f>
        <v>#N/A</v>
      </c>
      <c r="I134" s="6">
        <f t="shared" si="4"/>
      </c>
    </row>
    <row r="135" spans="1:9" ht="12.75">
      <c r="A135" s="6">
        <v>133</v>
      </c>
      <c r="B135" s="224"/>
      <c r="C135" s="177"/>
      <c r="D135" s="195"/>
      <c r="E135" s="181"/>
      <c r="F135" s="181"/>
      <c r="G135" s="185"/>
      <c r="H135" s="10" t="e">
        <f>VLOOKUP(Base_copie!D135,Categories!B$14:C$38,2)</f>
        <v>#N/A</v>
      </c>
      <c r="I135" s="6">
        <f t="shared" si="4"/>
      </c>
    </row>
    <row r="136" spans="1:9" ht="12.75">
      <c r="A136" s="6">
        <v>134</v>
      </c>
      <c r="B136" s="197"/>
      <c r="C136" s="203"/>
      <c r="D136" s="198"/>
      <c r="F136" s="205"/>
      <c r="H136" s="10" t="e">
        <f>VLOOKUP(Base_copie!D136,Categories!B$14:C$38,2)</f>
        <v>#N/A</v>
      </c>
      <c r="I136" s="6">
        <f t="shared" si="4"/>
      </c>
    </row>
    <row r="137" spans="1:9" ht="12.75">
      <c r="A137" s="6">
        <v>135</v>
      </c>
      <c r="B137" s="197"/>
      <c r="C137" s="208"/>
      <c r="D137" s="198"/>
      <c r="F137" s="205"/>
      <c r="H137" s="10" t="e">
        <f>VLOOKUP(Base_copie!D137,Categories!B$14:C$38,2)</f>
        <v>#N/A</v>
      </c>
      <c r="I137" s="6">
        <f t="shared" si="4"/>
      </c>
    </row>
    <row r="138" spans="1:9" ht="12.75">
      <c r="A138" s="6">
        <v>136</v>
      </c>
      <c r="B138" s="197"/>
      <c r="C138" s="179"/>
      <c r="D138" s="195"/>
      <c r="E138" s="183"/>
      <c r="F138" s="183"/>
      <c r="G138" s="185"/>
      <c r="H138" s="10" t="e">
        <f>VLOOKUP(Base_copie!D138,Categories!B$14:C$38,2)</f>
        <v>#N/A</v>
      </c>
      <c r="I138" s="6">
        <f t="shared" si="4"/>
      </c>
    </row>
    <row r="139" spans="1:9" ht="12.75">
      <c r="A139" s="6">
        <v>137</v>
      </c>
      <c r="B139" s="212"/>
      <c r="C139" s="197"/>
      <c r="D139" s="198"/>
      <c r="F139" s="200"/>
      <c r="H139" s="10" t="e">
        <f>VLOOKUP(Base_copie!D139,Categories!B$14:C$38,2)</f>
        <v>#N/A</v>
      </c>
      <c r="I139" s="6">
        <f t="shared" si="4"/>
      </c>
    </row>
    <row r="140" spans="1:9" ht="12.75">
      <c r="A140" s="6">
        <v>138</v>
      </c>
      <c r="B140" s="193"/>
      <c r="C140" s="177"/>
      <c r="D140" s="195"/>
      <c r="E140" s="181"/>
      <c r="F140" s="181"/>
      <c r="G140" s="185"/>
      <c r="H140" s="10" t="e">
        <f>VLOOKUP(Base_copie!D140,Categories!B$14:C$38,2)</f>
        <v>#N/A</v>
      </c>
      <c r="I140" s="6">
        <f t="shared" si="4"/>
      </c>
    </row>
    <row r="141" spans="1:9" ht="12.75">
      <c r="A141" s="6">
        <v>139</v>
      </c>
      <c r="B141" s="193"/>
      <c r="C141" s="177"/>
      <c r="D141" s="195"/>
      <c r="E141" s="181"/>
      <c r="F141" s="181"/>
      <c r="G141" s="185"/>
      <c r="H141" s="10" t="e">
        <f>VLOOKUP(Base_copie!D141,Categories!B$14:C$38,2)</f>
        <v>#N/A</v>
      </c>
      <c r="I141" s="6">
        <f t="shared" si="4"/>
      </c>
    </row>
    <row r="142" spans="1:9" ht="12.75">
      <c r="A142" s="6">
        <v>140</v>
      </c>
      <c r="B142" s="197"/>
      <c r="C142" s="197"/>
      <c r="D142" s="198"/>
      <c r="F142" s="200"/>
      <c r="H142" s="10" t="e">
        <f>VLOOKUP(Base_copie!D142,Categories!B$14:C$38,2)</f>
        <v>#N/A</v>
      </c>
      <c r="I142" s="6">
        <f t="shared" si="4"/>
      </c>
    </row>
    <row r="143" spans="1:9" ht="12.75">
      <c r="A143" s="6">
        <v>141</v>
      </c>
      <c r="B143" s="197"/>
      <c r="C143" s="197"/>
      <c r="D143" s="198"/>
      <c r="F143" s="200"/>
      <c r="H143" s="10" t="e">
        <f>VLOOKUP(Base_copie!D143,Categories!B$14:C$38,2)</f>
        <v>#N/A</v>
      </c>
      <c r="I143" s="6">
        <f t="shared" si="4"/>
      </c>
    </row>
    <row r="144" spans="1:9" ht="12.75">
      <c r="A144" s="6">
        <v>142</v>
      </c>
      <c r="B144" s="212"/>
      <c r="C144" s="189"/>
      <c r="D144" s="217"/>
      <c r="E144" s="186"/>
      <c r="F144" s="186"/>
      <c r="G144" s="185"/>
      <c r="H144" s="10" t="e">
        <f>VLOOKUP(Base_copie!D144,Categories!B$14:C$38,2)</f>
        <v>#N/A</v>
      </c>
      <c r="I144" s="6">
        <f t="shared" si="4"/>
      </c>
    </row>
    <row r="145" spans="1:9" ht="12.75">
      <c r="A145" s="6">
        <v>143</v>
      </c>
      <c r="B145" s="212"/>
      <c r="C145" s="189"/>
      <c r="D145" s="217"/>
      <c r="E145" s="186"/>
      <c r="F145" s="186"/>
      <c r="G145" s="185"/>
      <c r="H145" s="10" t="e">
        <f>VLOOKUP(Base_copie!D145,Categories!B$14:C$38,2)</f>
        <v>#N/A</v>
      </c>
      <c r="I145" s="6">
        <f t="shared" si="4"/>
      </c>
    </row>
    <row r="146" spans="1:9" ht="12.75">
      <c r="A146" s="6">
        <v>144</v>
      </c>
      <c r="B146" s="193"/>
      <c r="C146" s="177"/>
      <c r="D146" s="195"/>
      <c r="E146" s="181"/>
      <c r="F146" s="181"/>
      <c r="G146" s="185"/>
      <c r="H146" s="10" t="e">
        <f>VLOOKUP(Base_copie!D146,Categories!B$14:C$38,2)</f>
        <v>#N/A</v>
      </c>
      <c r="I146" s="6">
        <f t="shared" si="4"/>
      </c>
    </row>
    <row r="147" spans="1:9" ht="12.75">
      <c r="A147" s="6">
        <v>145</v>
      </c>
      <c r="B147" s="193"/>
      <c r="C147" s="179"/>
      <c r="D147" s="195"/>
      <c r="E147" s="183"/>
      <c r="F147" s="181"/>
      <c r="G147" s="185"/>
      <c r="H147" s="10" t="e">
        <f>VLOOKUP(Base_copie!D147,Categories!B$14:C$38,2)</f>
        <v>#N/A</v>
      </c>
      <c r="I147" s="6">
        <f t="shared" si="4"/>
      </c>
    </row>
    <row r="148" spans="1:9" ht="12.75">
      <c r="A148" s="6">
        <v>146</v>
      </c>
      <c r="B148" s="193"/>
      <c r="C148" s="177"/>
      <c r="D148" s="195"/>
      <c r="E148" s="181"/>
      <c r="F148" s="181"/>
      <c r="G148" s="185"/>
      <c r="H148" s="10" t="e">
        <f>VLOOKUP(Base_copie!D148,Categories!B$14:C$38,2)</f>
        <v>#N/A</v>
      </c>
      <c r="I148" s="6">
        <f t="shared" si="4"/>
      </c>
    </row>
    <row r="149" spans="1:9" ht="12.75">
      <c r="A149" s="6">
        <v>147</v>
      </c>
      <c r="B149" s="193"/>
      <c r="C149" s="179"/>
      <c r="D149" s="195"/>
      <c r="E149" s="181"/>
      <c r="F149" s="183"/>
      <c r="G149" s="185"/>
      <c r="H149" s="10" t="e">
        <f>VLOOKUP(Base_copie!D149,Categories!B$14:C$38,2)</f>
        <v>#N/A</v>
      </c>
      <c r="I149" s="6">
        <f t="shared" si="4"/>
      </c>
    </row>
    <row r="150" spans="1:9" ht="12.75">
      <c r="A150" s="6">
        <v>148</v>
      </c>
      <c r="B150" s="193"/>
      <c r="C150" s="177"/>
      <c r="D150" s="195"/>
      <c r="E150" s="181"/>
      <c r="F150" s="181"/>
      <c r="G150" s="185"/>
      <c r="H150" s="10" t="e">
        <f>VLOOKUP(Base_copie!D150,Categories!B$14:C$38,2)</f>
        <v>#N/A</v>
      </c>
      <c r="I150" s="6">
        <f t="shared" si="4"/>
      </c>
    </row>
    <row r="151" spans="1:9" ht="12.75">
      <c r="A151" s="6">
        <v>149</v>
      </c>
      <c r="B151" s="193"/>
      <c r="C151" s="177"/>
      <c r="D151" s="195"/>
      <c r="E151" s="181"/>
      <c r="F151" s="181"/>
      <c r="G151" s="185"/>
      <c r="H151" s="10" t="e">
        <f>VLOOKUP(Base_copie!D151,Categories!B$14:C$38,2)</f>
        <v>#N/A</v>
      </c>
      <c r="I151" s="6">
        <f t="shared" si="4"/>
      </c>
    </row>
    <row r="152" spans="1:9" ht="12.75">
      <c r="A152" s="6">
        <v>150</v>
      </c>
      <c r="B152" s="193"/>
      <c r="C152" s="177"/>
      <c r="D152" s="195"/>
      <c r="E152" s="181"/>
      <c r="F152" s="181"/>
      <c r="G152" s="185"/>
      <c r="H152" s="10" t="e">
        <f>VLOOKUP(Base_copie!D152,Categories!B$14:C$38,2)</f>
        <v>#N/A</v>
      </c>
      <c r="I152" s="6">
        <f t="shared" si="4"/>
      </c>
    </row>
    <row r="153" spans="1:9" ht="12.75">
      <c r="A153" s="6">
        <v>151</v>
      </c>
      <c r="B153" s="193"/>
      <c r="C153" s="177"/>
      <c r="D153" s="195"/>
      <c r="E153" s="181"/>
      <c r="F153" s="181"/>
      <c r="G153" s="185"/>
      <c r="H153" s="10" t="e">
        <f>VLOOKUP(Base_copie!D153,Categories!B$14:C$38,2)</f>
        <v>#N/A</v>
      </c>
      <c r="I153" s="6">
        <f t="shared" si="4"/>
      </c>
    </row>
    <row r="154" spans="1:9" ht="12.75">
      <c r="A154" s="6">
        <v>152</v>
      </c>
      <c r="B154" s="193"/>
      <c r="C154" s="179"/>
      <c r="D154" s="195"/>
      <c r="E154" s="181"/>
      <c r="F154" s="181"/>
      <c r="G154" s="186"/>
      <c r="H154" s="10" t="e">
        <f>VLOOKUP(Base_copie!D154,Categories!B$14:C$38,2)</f>
        <v>#N/A</v>
      </c>
      <c r="I154" s="6">
        <f t="shared" si="4"/>
      </c>
    </row>
    <row r="155" spans="1:9" ht="12.75">
      <c r="A155" s="6">
        <v>153</v>
      </c>
      <c r="B155" s="193"/>
      <c r="C155" s="179"/>
      <c r="D155" s="195"/>
      <c r="E155" s="181"/>
      <c r="F155" s="181"/>
      <c r="G155" s="186"/>
      <c r="H155" s="10" t="e">
        <f>VLOOKUP(Base_copie!D155,Categories!B$14:C$38,2)</f>
        <v>#N/A</v>
      </c>
      <c r="I155" s="6">
        <f t="shared" si="4"/>
      </c>
    </row>
    <row r="156" spans="1:9" ht="12.75">
      <c r="A156" s="6">
        <v>154</v>
      </c>
      <c r="B156" s="193"/>
      <c r="C156" s="178"/>
      <c r="D156" s="195"/>
      <c r="E156" s="181"/>
      <c r="F156" s="181"/>
      <c r="G156" s="186"/>
      <c r="H156" s="10" t="e">
        <f>VLOOKUP(Base_copie!D156,Categories!B$14:C$38,2)</f>
        <v>#N/A</v>
      </c>
      <c r="I156" s="6">
        <f t="shared" si="4"/>
      </c>
    </row>
    <row r="157" spans="1:9" ht="12.75">
      <c r="A157" s="6">
        <v>155</v>
      </c>
      <c r="B157" s="233"/>
      <c r="C157" s="197"/>
      <c r="D157" s="198"/>
      <c r="E157" s="200"/>
      <c r="F157" s="199"/>
      <c r="G157" s="9"/>
      <c r="H157" s="10" t="e">
        <f>VLOOKUP(Base_copie!D157,Categories!B$14:C$38,2)</f>
        <v>#N/A</v>
      </c>
      <c r="I157" s="6">
        <f t="shared" si="4"/>
      </c>
    </row>
    <row r="158" spans="1:9" ht="12.75">
      <c r="A158" s="6">
        <v>156</v>
      </c>
      <c r="B158" s="233"/>
      <c r="C158" s="197"/>
      <c r="D158" s="198"/>
      <c r="E158" s="200"/>
      <c r="F158" s="199"/>
      <c r="G158" s="9"/>
      <c r="H158" s="10" t="e">
        <f>VLOOKUP(Base_copie!D158,Categories!B$14:C$38,2)</f>
        <v>#N/A</v>
      </c>
      <c r="I158" s="6">
        <f t="shared" si="4"/>
      </c>
    </row>
    <row r="159" spans="1:9" ht="12.75">
      <c r="A159" s="6">
        <v>157</v>
      </c>
      <c r="B159" s="197"/>
      <c r="C159" s="197"/>
      <c r="D159" s="198"/>
      <c r="F159" s="200"/>
      <c r="G159" s="9"/>
      <c r="H159" s="10" t="e">
        <f>VLOOKUP(Base_copie!D159,Categories!B$14:C$38,2)</f>
        <v>#N/A</v>
      </c>
      <c r="I159" s="6">
        <f t="shared" si="4"/>
      </c>
    </row>
    <row r="160" spans="1:9" ht="12.75">
      <c r="A160" s="6">
        <v>158</v>
      </c>
      <c r="B160" s="197"/>
      <c r="C160" s="197"/>
      <c r="D160" s="198"/>
      <c r="F160" s="200"/>
      <c r="G160" s="9"/>
      <c r="H160" s="10" t="e">
        <f>VLOOKUP(Base_copie!D160,Categories!B$14:C$38,2)</f>
        <v>#N/A</v>
      </c>
      <c r="I160" s="6">
        <f t="shared" si="4"/>
      </c>
    </row>
    <row r="161" spans="1:9" ht="12.75">
      <c r="A161" s="6">
        <v>159</v>
      </c>
      <c r="B161" s="197"/>
      <c r="C161" s="197"/>
      <c r="D161" s="198"/>
      <c r="F161" s="200"/>
      <c r="G161" s="9"/>
      <c r="H161" s="10" t="e">
        <f>VLOOKUP(Base_copie!D161,Categories!B$14:C$38,2)</f>
        <v>#N/A</v>
      </c>
      <c r="I161" s="6">
        <f t="shared" si="4"/>
      </c>
    </row>
    <row r="162" spans="1:9" ht="12.75">
      <c r="A162" s="6">
        <v>160</v>
      </c>
      <c r="B162" s="233"/>
      <c r="D162" s="240"/>
      <c r="G162" s="9"/>
      <c r="H162" s="10" t="e">
        <f>VLOOKUP(Base_copie!D162,Categories!B$14:C$38,2)</f>
        <v>#N/A</v>
      </c>
      <c r="I162" s="6">
        <f t="shared" si="4"/>
      </c>
    </row>
    <row r="163" spans="1:9" ht="12.75">
      <c r="A163" s="6">
        <v>161</v>
      </c>
      <c r="B163" s="197"/>
      <c r="C163" s="189"/>
      <c r="D163" s="217"/>
      <c r="E163" s="186"/>
      <c r="F163" s="186"/>
      <c r="G163" s="186"/>
      <c r="H163" s="10" t="e">
        <f>VLOOKUP(Base_copie!D163,Categories!B$14:C$38,2)</f>
        <v>#N/A</v>
      </c>
      <c r="I163" s="6">
        <f t="shared" si="4"/>
      </c>
    </row>
    <row r="164" spans="1:9" ht="12.75">
      <c r="A164" s="6">
        <v>162</v>
      </c>
      <c r="B164" s="224"/>
      <c r="C164" s="203"/>
      <c r="D164" s="198"/>
      <c r="E164" s="186"/>
      <c r="F164" s="205"/>
      <c r="G164" s="9"/>
      <c r="H164" s="10" t="e">
        <f>VLOOKUP(Base_copie!D164,Categories!B$14:C$38,2)</f>
        <v>#N/A</v>
      </c>
      <c r="I164" s="6">
        <f t="shared" si="4"/>
      </c>
    </row>
    <row r="165" spans="1:9" ht="12.75">
      <c r="A165" s="6">
        <v>163</v>
      </c>
      <c r="B165" s="238"/>
      <c r="C165" s="227"/>
      <c r="D165" s="235"/>
      <c r="E165" s="240"/>
      <c r="F165" s="229"/>
      <c r="G165" s="186"/>
      <c r="H165" s="10" t="e">
        <f>VLOOKUP(Base_copie!D165,Categories!B$14:C$38,2)</f>
        <v>#N/A</v>
      </c>
      <c r="I165" s="6">
        <f t="shared" si="4"/>
      </c>
    </row>
    <row r="166" spans="1:9" ht="12.75">
      <c r="A166" s="6">
        <v>164</v>
      </c>
      <c r="B166" s="238"/>
      <c r="C166" s="227"/>
      <c r="D166" s="235"/>
      <c r="F166" s="229"/>
      <c r="G166" s="186"/>
      <c r="H166" s="10" t="e">
        <f>VLOOKUP(Base_copie!D166,Categories!B$14:C$38,2)</f>
        <v>#N/A</v>
      </c>
      <c r="I166" s="6">
        <f t="shared" si="4"/>
      </c>
    </row>
    <row r="167" spans="1:9" ht="12.75">
      <c r="A167" s="6">
        <v>165</v>
      </c>
      <c r="B167" s="238"/>
      <c r="C167" s="227"/>
      <c r="D167" s="235"/>
      <c r="F167" s="229"/>
      <c r="G167" s="186"/>
      <c r="H167" s="10" t="e">
        <f>VLOOKUP(Base_copie!D167,Categories!B$14:C$38,2)</f>
        <v>#N/A</v>
      </c>
      <c r="I167" s="6">
        <f t="shared" si="4"/>
      </c>
    </row>
    <row r="168" spans="1:9" ht="12.75">
      <c r="A168" s="6">
        <v>166</v>
      </c>
      <c r="B168" s="238"/>
      <c r="C168" s="227"/>
      <c r="D168" s="235"/>
      <c r="F168" s="229"/>
      <c r="G168" s="186"/>
      <c r="H168" s="10" t="e">
        <f>VLOOKUP(Base_copie!D168,Categories!B$14:C$38,2)</f>
        <v>#N/A</v>
      </c>
      <c r="I168" s="6">
        <f t="shared" si="4"/>
      </c>
    </row>
    <row r="169" spans="1:9" ht="12.75">
      <c r="A169" s="6">
        <v>167</v>
      </c>
      <c r="B169" s="238"/>
      <c r="C169" s="227"/>
      <c r="D169" s="235"/>
      <c r="F169" s="228"/>
      <c r="G169" s="186"/>
      <c r="H169" s="10" t="e">
        <f>VLOOKUP(Base_copie!D169,Categories!B$14:C$38,2)</f>
        <v>#N/A</v>
      </c>
      <c r="I169" s="6">
        <f t="shared" si="4"/>
      </c>
    </row>
    <row r="170" spans="1:9" ht="12.75">
      <c r="A170" s="6">
        <v>168</v>
      </c>
      <c r="B170" s="238"/>
      <c r="C170" s="231"/>
      <c r="D170" s="237"/>
      <c r="F170" s="229"/>
      <c r="G170" s="186"/>
      <c r="H170" s="10" t="e">
        <f>VLOOKUP(Base_copie!D170,Categories!B$14:C$38,2)</f>
        <v>#N/A</v>
      </c>
      <c r="I170" s="6">
        <f t="shared" si="4"/>
      </c>
    </row>
    <row r="171" spans="1:9" ht="12.75">
      <c r="A171" s="6">
        <v>169</v>
      </c>
      <c r="B171" s="238"/>
      <c r="C171" s="231"/>
      <c r="D171" s="237"/>
      <c r="F171" s="229"/>
      <c r="G171" s="186"/>
      <c r="H171" s="10" t="e">
        <f>VLOOKUP(Base_copie!D171,Categories!B$14:C$38,2)</f>
        <v>#N/A</v>
      </c>
      <c r="I171" s="6">
        <f t="shared" si="4"/>
      </c>
    </row>
    <row r="172" spans="1:9" ht="12.75">
      <c r="A172" s="6">
        <v>170</v>
      </c>
      <c r="B172" s="197"/>
      <c r="C172" s="197"/>
      <c r="D172" s="198"/>
      <c r="F172" s="200"/>
      <c r="G172" s="9"/>
      <c r="H172" s="10" t="e">
        <f>VLOOKUP(Base_copie!D172,Categories!B$14:C$38,2)</f>
        <v>#N/A</v>
      </c>
      <c r="I172" s="6">
        <f t="shared" si="4"/>
      </c>
    </row>
    <row r="173" spans="1:9" ht="12.75">
      <c r="A173" s="6">
        <v>171</v>
      </c>
      <c r="B173" s="197"/>
      <c r="C173" s="197"/>
      <c r="D173" s="198"/>
      <c r="F173" s="200"/>
      <c r="G173" s="9"/>
      <c r="H173" s="10" t="e">
        <f>VLOOKUP(Base_copie!D173,Categories!B$14:C$38,2)</f>
        <v>#N/A</v>
      </c>
      <c r="I173" s="6">
        <f t="shared" si="4"/>
      </c>
    </row>
    <row r="174" spans="1:9" ht="12.75">
      <c r="A174" s="6">
        <v>172</v>
      </c>
      <c r="B174" s="197"/>
      <c r="C174" s="197"/>
      <c r="D174" s="198"/>
      <c r="F174" s="200"/>
      <c r="G174" s="240"/>
      <c r="H174" s="10" t="e">
        <f>VLOOKUP(Base_copie!D174,Categories!B$14:C$38,2)</f>
        <v>#N/A</v>
      </c>
      <c r="I174" s="6">
        <f t="shared" si="4"/>
      </c>
    </row>
    <row r="175" spans="1:9" ht="12.75">
      <c r="A175" s="6">
        <v>173</v>
      </c>
      <c r="B175" s="197"/>
      <c r="C175" s="197"/>
      <c r="D175" s="198"/>
      <c r="F175" s="200"/>
      <c r="G175" s="9"/>
      <c r="H175" s="10" t="e">
        <f>VLOOKUP(Base_copie!D175,Categories!B$14:C$38,2)</f>
        <v>#N/A</v>
      </c>
      <c r="I175" s="6">
        <f t="shared" si="4"/>
      </c>
    </row>
    <row r="176" spans="1:9" ht="12.75">
      <c r="A176" s="6">
        <v>174</v>
      </c>
      <c r="B176" s="197"/>
      <c r="C176" s="197"/>
      <c r="D176" s="198"/>
      <c r="F176" s="200"/>
      <c r="G176" s="240"/>
      <c r="H176" s="10" t="e">
        <f>VLOOKUP(Base_copie!D176,Categories!B$14:C$38,2)</f>
        <v>#N/A</v>
      </c>
      <c r="I176" s="6">
        <f t="shared" si="4"/>
      </c>
    </row>
    <row r="177" spans="1:9" ht="12.75">
      <c r="A177" s="6">
        <v>175</v>
      </c>
      <c r="B177" s="197"/>
      <c r="C177" s="197"/>
      <c r="D177" s="198"/>
      <c r="F177" s="200"/>
      <c r="G177" s="240"/>
      <c r="H177" s="10" t="e">
        <f>VLOOKUP(Base_copie!D177,Categories!B$14:C$38,2)</f>
        <v>#N/A</v>
      </c>
      <c r="I177" s="6">
        <f aca="true" t="shared" si="5" ref="I177:I240">RIGHT(D177,2)</f>
      </c>
    </row>
    <row r="178" spans="1:9" ht="12.75">
      <c r="A178" s="6">
        <v>176</v>
      </c>
      <c r="B178" s="236"/>
      <c r="C178" s="236"/>
      <c r="D178" s="235"/>
      <c r="E178" s="240"/>
      <c r="F178" s="229"/>
      <c r="G178" s="217"/>
      <c r="H178" s="10" t="e">
        <f>VLOOKUP(Base_copie!D178,Categories!B$14:C$38,2)</f>
        <v>#N/A</v>
      </c>
      <c r="I178" s="6">
        <f t="shared" si="5"/>
      </c>
    </row>
    <row r="179" spans="1:9" ht="12.75">
      <c r="A179" s="6">
        <v>177</v>
      </c>
      <c r="B179" s="236"/>
      <c r="C179" s="236"/>
      <c r="D179" s="235"/>
      <c r="E179" s="240"/>
      <c r="F179" s="229"/>
      <c r="G179" s="217"/>
      <c r="H179" s="10" t="e">
        <f>VLOOKUP(Base_copie!D179,Categories!B$14:C$38,2)</f>
        <v>#N/A</v>
      </c>
      <c r="I179" s="6">
        <f t="shared" si="5"/>
      </c>
    </row>
    <row r="180" spans="1:9" ht="12.75">
      <c r="A180" s="6">
        <v>178</v>
      </c>
      <c r="B180" s="236"/>
      <c r="C180" s="236"/>
      <c r="D180" s="235"/>
      <c r="E180" s="240"/>
      <c r="F180" s="229"/>
      <c r="G180" s="217"/>
      <c r="H180" s="10" t="e">
        <f>VLOOKUP(Base_copie!D180,Categories!B$14:C$38,2)</f>
        <v>#N/A</v>
      </c>
      <c r="I180" s="6">
        <f t="shared" si="5"/>
      </c>
    </row>
    <row r="181" spans="1:9" ht="12.75">
      <c r="A181" s="6">
        <v>179</v>
      </c>
      <c r="B181" s="236"/>
      <c r="C181" s="236"/>
      <c r="D181" s="235"/>
      <c r="E181" s="240"/>
      <c r="F181" s="229"/>
      <c r="G181" s="217"/>
      <c r="H181" s="10" t="e">
        <f>VLOOKUP(Base_copie!D181,Categories!B$14:C$38,2)</f>
        <v>#N/A</v>
      </c>
      <c r="I181" s="6">
        <f t="shared" si="5"/>
      </c>
    </row>
    <row r="182" spans="1:9" ht="12.75">
      <c r="A182" s="6">
        <v>180</v>
      </c>
      <c r="B182" s="236"/>
      <c r="C182" s="236"/>
      <c r="D182" s="235"/>
      <c r="E182" s="240"/>
      <c r="F182" s="229"/>
      <c r="G182" s="217"/>
      <c r="H182" s="10" t="e">
        <f>VLOOKUP(Base_copie!D182,Categories!B$14:C$38,2)</f>
        <v>#N/A</v>
      </c>
      <c r="I182" s="6">
        <f t="shared" si="5"/>
      </c>
    </row>
    <row r="183" spans="1:9" ht="12.75">
      <c r="A183" s="6">
        <v>181</v>
      </c>
      <c r="B183" s="236"/>
      <c r="C183" s="227"/>
      <c r="D183" s="235"/>
      <c r="E183" s="240"/>
      <c r="F183" s="229"/>
      <c r="G183" s="217"/>
      <c r="H183" s="10" t="e">
        <f>VLOOKUP(Base_copie!D183,Categories!B$14:C$38,2)</f>
        <v>#N/A</v>
      </c>
      <c r="I183" s="6">
        <f t="shared" si="5"/>
      </c>
    </row>
    <row r="184" spans="1:9" ht="12.75">
      <c r="A184" s="6">
        <v>182</v>
      </c>
      <c r="B184" s="236"/>
      <c r="C184" s="227"/>
      <c r="D184" s="241"/>
      <c r="E184" s="240"/>
      <c r="F184" s="229"/>
      <c r="G184" s="217"/>
      <c r="H184" s="10" t="e">
        <f>VLOOKUP(Base_copie!D184,Categories!B$14:C$38,2)</f>
        <v>#N/A</v>
      </c>
      <c r="I184" s="6">
        <f t="shared" si="5"/>
      </c>
    </row>
    <row r="185" spans="1:9" ht="12.75">
      <c r="A185" s="6">
        <v>183</v>
      </c>
      <c r="B185" s="236"/>
      <c r="C185" s="227"/>
      <c r="D185" s="241"/>
      <c r="E185" s="240"/>
      <c r="F185" s="229"/>
      <c r="G185" s="217"/>
      <c r="H185" s="10" t="e">
        <f>VLOOKUP(Base_copie!D185,Categories!B$14:C$38,2)</f>
        <v>#N/A</v>
      </c>
      <c r="I185" s="6">
        <f t="shared" si="5"/>
      </c>
    </row>
    <row r="186" spans="1:9" ht="12.75">
      <c r="A186" s="6">
        <v>184</v>
      </c>
      <c r="B186" s="236"/>
      <c r="C186" s="227"/>
      <c r="D186" s="241"/>
      <c r="E186" s="240"/>
      <c r="F186" s="229"/>
      <c r="G186" s="217"/>
      <c r="H186" s="10" t="e">
        <f>VLOOKUP(Base_copie!D186,Categories!B$14:C$38,2)</f>
        <v>#N/A</v>
      </c>
      <c r="I186" s="6">
        <f t="shared" si="5"/>
      </c>
    </row>
    <row r="187" spans="1:9" ht="12.75">
      <c r="A187" s="6">
        <v>185</v>
      </c>
      <c r="B187" s="236"/>
      <c r="C187" s="227"/>
      <c r="D187" s="241"/>
      <c r="E187" s="240"/>
      <c r="F187" s="229"/>
      <c r="G187" s="217"/>
      <c r="H187" s="10" t="e">
        <f>VLOOKUP(Base_copie!D187,Categories!B$14:C$38,2)</f>
        <v>#N/A</v>
      </c>
      <c r="I187" s="6">
        <f t="shared" si="5"/>
      </c>
    </row>
    <row r="188" spans="1:9" ht="12.75">
      <c r="A188" s="6">
        <v>186</v>
      </c>
      <c r="B188" s="236"/>
      <c r="C188" s="231"/>
      <c r="D188" s="241"/>
      <c r="E188" s="240"/>
      <c r="F188" s="229"/>
      <c r="G188" s="217"/>
      <c r="H188" s="10" t="e">
        <f>VLOOKUP(Base_copie!D188,Categories!B$14:C$38,2)</f>
        <v>#N/A</v>
      </c>
      <c r="I188" s="6">
        <f t="shared" si="5"/>
      </c>
    </row>
    <row r="189" spans="1:9" ht="12.75">
      <c r="A189" s="6">
        <v>187</v>
      </c>
      <c r="B189" s="236"/>
      <c r="C189" s="231"/>
      <c r="D189" s="241"/>
      <c r="E189" s="240"/>
      <c r="F189" s="229"/>
      <c r="G189" s="217"/>
      <c r="H189" s="10" t="e">
        <f>VLOOKUP(Base_copie!D189,Categories!B$14:C$38,2)</f>
        <v>#N/A</v>
      </c>
      <c r="I189" s="6">
        <f t="shared" si="5"/>
      </c>
    </row>
    <row r="190" spans="1:9" ht="12.75">
      <c r="A190" s="6">
        <v>188</v>
      </c>
      <c r="B190" s="236"/>
      <c r="C190" s="231"/>
      <c r="D190" s="235"/>
      <c r="E190" s="240"/>
      <c r="F190" s="229"/>
      <c r="G190" s="217"/>
      <c r="H190" s="10" t="e">
        <f>VLOOKUP(Base_copie!D190,Categories!B$14:C$38,2)</f>
        <v>#N/A</v>
      </c>
      <c r="I190" s="6">
        <f t="shared" si="5"/>
      </c>
    </row>
    <row r="191" spans="1:9" ht="12.75">
      <c r="A191" s="6">
        <v>189</v>
      </c>
      <c r="B191" s="236"/>
      <c r="C191" s="227"/>
      <c r="D191" s="235"/>
      <c r="E191" s="240"/>
      <c r="F191" s="229"/>
      <c r="G191" s="217"/>
      <c r="H191" s="10" t="e">
        <f>VLOOKUP(Base_copie!D191,Categories!B$14:C$38,2)</f>
        <v>#N/A</v>
      </c>
      <c r="I191" s="6">
        <f t="shared" si="5"/>
      </c>
    </row>
    <row r="192" spans="1:9" ht="12.75">
      <c r="A192" s="6">
        <v>190</v>
      </c>
      <c r="B192" s="236"/>
      <c r="C192" s="236"/>
      <c r="D192" s="235"/>
      <c r="E192" s="217"/>
      <c r="F192" s="228"/>
      <c r="G192" s="217"/>
      <c r="H192" s="10" t="e">
        <f>VLOOKUP(Base_copie!D192,Categories!B$14:C$38,2)</f>
        <v>#N/A</v>
      </c>
      <c r="I192" s="6">
        <f t="shared" si="5"/>
      </c>
    </row>
    <row r="193" spans="1:9" ht="12.75">
      <c r="A193" s="6">
        <v>191</v>
      </c>
      <c r="B193" s="236"/>
      <c r="C193" s="227"/>
      <c r="D193" s="235"/>
      <c r="E193" s="240"/>
      <c r="F193" s="229"/>
      <c r="G193" s="217"/>
      <c r="H193" s="10" t="e">
        <f>VLOOKUP(Base_copie!D193,Categories!B$14:C$38,2)</f>
        <v>#N/A</v>
      </c>
      <c r="I193" s="6">
        <f t="shared" si="5"/>
      </c>
    </row>
    <row r="194" spans="1:9" ht="12.75">
      <c r="A194" s="6">
        <v>192</v>
      </c>
      <c r="B194" s="236"/>
      <c r="C194" s="227"/>
      <c r="D194" s="235"/>
      <c r="E194" s="240"/>
      <c r="F194" s="229"/>
      <c r="G194" s="217"/>
      <c r="H194" s="10" t="e">
        <f>VLOOKUP(Base_copie!D194,Categories!B$14:C$38,2)</f>
        <v>#N/A</v>
      </c>
      <c r="I194" s="6">
        <f t="shared" si="5"/>
      </c>
    </row>
    <row r="195" spans="1:9" ht="12.75">
      <c r="A195" s="6">
        <v>193</v>
      </c>
      <c r="B195" s="236"/>
      <c r="C195" s="227"/>
      <c r="D195" s="235"/>
      <c r="E195" s="240"/>
      <c r="F195" s="229"/>
      <c r="G195" s="217"/>
      <c r="H195" s="10" t="e">
        <f>VLOOKUP(Base_copie!D195,Categories!B$14:C$38,2)</f>
        <v>#N/A</v>
      </c>
      <c r="I195" s="6">
        <f t="shared" si="5"/>
      </c>
    </row>
    <row r="196" spans="1:9" ht="12.75">
      <c r="A196" s="6">
        <v>194</v>
      </c>
      <c r="B196" s="236"/>
      <c r="C196" s="231"/>
      <c r="D196" s="235"/>
      <c r="E196" s="240"/>
      <c r="F196" s="229"/>
      <c r="G196" s="217"/>
      <c r="H196" s="10" t="e">
        <f>VLOOKUP(Base_copie!D196,Categories!B$14:C$38,2)</f>
        <v>#N/A</v>
      </c>
      <c r="I196" s="6">
        <f t="shared" si="5"/>
      </c>
    </row>
    <row r="197" spans="1:9" ht="12.75">
      <c r="A197" s="6">
        <v>195</v>
      </c>
      <c r="B197" s="236"/>
      <c r="C197" s="227"/>
      <c r="D197" s="235"/>
      <c r="E197" s="240"/>
      <c r="F197" s="229"/>
      <c r="G197" s="217"/>
      <c r="H197" s="10" t="e">
        <f>VLOOKUP(Base_copie!D197,Categories!B$14:C$38,2)</f>
        <v>#N/A</v>
      </c>
      <c r="I197" s="6">
        <f t="shared" si="5"/>
      </c>
    </row>
    <row r="198" spans="1:9" ht="12.75">
      <c r="A198" s="6">
        <v>196</v>
      </c>
      <c r="B198" s="236"/>
      <c r="C198" s="227"/>
      <c r="D198" s="235"/>
      <c r="E198" s="240"/>
      <c r="F198" s="229"/>
      <c r="G198" s="217"/>
      <c r="H198" s="10" t="e">
        <f>VLOOKUP(Base_copie!D198,Categories!B$14:C$38,2)</f>
        <v>#N/A</v>
      </c>
      <c r="I198" s="6">
        <f t="shared" si="5"/>
      </c>
    </row>
    <row r="199" spans="1:9" ht="12.75">
      <c r="A199" s="6">
        <v>197</v>
      </c>
      <c r="B199" s="236"/>
      <c r="C199" s="242"/>
      <c r="D199" s="235"/>
      <c r="E199" s="240"/>
      <c r="F199" s="229"/>
      <c r="G199" s="217"/>
      <c r="H199" s="10" t="e">
        <f>VLOOKUP(Base_copie!D199,Categories!B$14:C$38,2)</f>
        <v>#N/A</v>
      </c>
      <c r="I199" s="6">
        <f t="shared" si="5"/>
      </c>
    </row>
    <row r="200" spans="1:9" ht="12.75">
      <c r="A200" s="6">
        <v>198</v>
      </c>
      <c r="B200" s="236"/>
      <c r="C200" s="227"/>
      <c r="D200" s="235"/>
      <c r="E200" s="240"/>
      <c r="F200" s="229"/>
      <c r="G200" s="217"/>
      <c r="H200" s="10" t="e">
        <f>VLOOKUP(Base_copie!D200,Categories!B$14:C$38,2)</f>
        <v>#N/A</v>
      </c>
      <c r="I200" s="6">
        <f t="shared" si="5"/>
      </c>
    </row>
    <row r="201" spans="1:9" ht="12.75">
      <c r="A201" s="6">
        <v>199</v>
      </c>
      <c r="B201" s="236"/>
      <c r="C201" s="227"/>
      <c r="D201" s="235"/>
      <c r="E201" s="240"/>
      <c r="F201" s="229"/>
      <c r="G201" s="217"/>
      <c r="H201" s="10" t="e">
        <f>VLOOKUP(Base_copie!D201,Categories!B$14:C$38,2)</f>
        <v>#N/A</v>
      </c>
      <c r="I201" s="6">
        <f t="shared" si="5"/>
      </c>
    </row>
    <row r="202" spans="1:9" ht="12.75">
      <c r="A202" s="6">
        <v>200</v>
      </c>
      <c r="B202" s="236"/>
      <c r="C202" s="242"/>
      <c r="D202" s="235"/>
      <c r="E202" s="240"/>
      <c r="F202" s="229"/>
      <c r="G202" s="217"/>
      <c r="H202" s="10" t="e">
        <f>VLOOKUP(Base_copie!D202,Categories!B$14:C$38,2)</f>
        <v>#N/A</v>
      </c>
      <c r="I202" s="6">
        <f t="shared" si="5"/>
      </c>
    </row>
    <row r="203" spans="1:9" ht="12.75">
      <c r="A203" s="6">
        <v>201</v>
      </c>
      <c r="B203" s="236"/>
      <c r="C203" s="227"/>
      <c r="D203" s="235"/>
      <c r="E203" s="240"/>
      <c r="F203" s="229"/>
      <c r="G203" s="217"/>
      <c r="H203" s="10" t="e">
        <f>VLOOKUP(Base_copie!D203,Categories!B$14:C$38,2)</f>
        <v>#N/A</v>
      </c>
      <c r="I203" s="6">
        <f t="shared" si="5"/>
      </c>
    </row>
    <row r="204" spans="1:9" ht="12.75">
      <c r="A204" s="6">
        <v>202</v>
      </c>
      <c r="B204" s="236"/>
      <c r="C204" s="227"/>
      <c r="D204" s="235"/>
      <c r="E204" s="240"/>
      <c r="F204" s="229"/>
      <c r="G204" s="186"/>
      <c r="H204" s="10" t="e">
        <f>VLOOKUP(Base_copie!D204,Categories!B$14:C$38,2)</f>
        <v>#N/A</v>
      </c>
      <c r="I204" s="6">
        <f t="shared" si="5"/>
      </c>
    </row>
    <row r="205" spans="1:9" ht="12.75">
      <c r="A205" s="6">
        <v>203</v>
      </c>
      <c r="B205" s="236"/>
      <c r="C205" s="227"/>
      <c r="D205" s="235"/>
      <c r="E205" s="240"/>
      <c r="F205" s="229"/>
      <c r="G205" s="217"/>
      <c r="H205" s="10" t="e">
        <f>VLOOKUP(Base_copie!D205,Categories!B$14:C$38,2)</f>
        <v>#N/A</v>
      </c>
      <c r="I205" s="6">
        <f t="shared" si="5"/>
      </c>
    </row>
    <row r="206" spans="1:9" ht="12.75">
      <c r="A206" s="6">
        <v>204</v>
      </c>
      <c r="B206" s="236"/>
      <c r="C206" s="243"/>
      <c r="D206" s="235"/>
      <c r="E206" s="240"/>
      <c r="F206" s="229"/>
      <c r="G206" s="186"/>
      <c r="H206" s="10" t="e">
        <f>VLOOKUP(Base_copie!D206,Categories!B$14:C$38,2)</f>
        <v>#N/A</v>
      </c>
      <c r="I206" s="6">
        <f t="shared" si="5"/>
      </c>
    </row>
    <row r="207" spans="1:9" ht="12.75">
      <c r="A207" s="6">
        <v>205</v>
      </c>
      <c r="B207" s="236"/>
      <c r="C207" s="236"/>
      <c r="D207" s="235"/>
      <c r="E207" s="240"/>
      <c r="F207" s="228"/>
      <c r="G207" s="186"/>
      <c r="H207" s="10" t="e">
        <f>VLOOKUP(Base_copie!D207,Categories!B$14:C$38,2)</f>
        <v>#N/A</v>
      </c>
      <c r="I207" s="6">
        <f t="shared" si="5"/>
      </c>
    </row>
    <row r="208" spans="1:9" ht="12.75">
      <c r="A208" s="6">
        <v>206</v>
      </c>
      <c r="B208" s="224"/>
      <c r="C208" s="177"/>
      <c r="D208" s="195"/>
      <c r="E208" s="181"/>
      <c r="F208" s="181"/>
      <c r="G208" s="217"/>
      <c r="H208" s="10" t="e">
        <f>VLOOKUP(Base_copie!D208,Categories!B$14:C$38,2)</f>
        <v>#N/A</v>
      </c>
      <c r="I208" s="6">
        <f t="shared" si="5"/>
      </c>
    </row>
    <row r="209" spans="1:9" ht="12.75">
      <c r="A209" s="6">
        <v>207</v>
      </c>
      <c r="B209" s="224"/>
      <c r="C209" s="189"/>
      <c r="D209" s="217"/>
      <c r="E209" s="186"/>
      <c r="F209" s="186"/>
      <c r="G209" s="217"/>
      <c r="H209" s="10" t="e">
        <f>VLOOKUP(Base_copie!D209,Categories!B$14:C$38,2)</f>
        <v>#N/A</v>
      </c>
      <c r="I209" s="6">
        <f t="shared" si="5"/>
      </c>
    </row>
    <row r="210" spans="1:9" ht="12.75">
      <c r="A210" s="6">
        <v>208</v>
      </c>
      <c r="B210" s="224"/>
      <c r="C210" s="189"/>
      <c r="D210" s="217"/>
      <c r="E210" s="186"/>
      <c r="F210" s="186"/>
      <c r="G210" s="217"/>
      <c r="H210" s="10" t="e">
        <f>VLOOKUP(Base_copie!D210,Categories!B$14:C$38,2)</f>
        <v>#N/A</v>
      </c>
      <c r="I210" s="6">
        <f t="shared" si="5"/>
      </c>
    </row>
    <row r="211" spans="1:9" ht="12.75">
      <c r="A211" s="6">
        <v>209</v>
      </c>
      <c r="B211" s="224"/>
      <c r="C211" s="189"/>
      <c r="D211" s="217"/>
      <c r="E211" s="186"/>
      <c r="F211" s="186"/>
      <c r="G211" s="185"/>
      <c r="H211" s="10" t="e">
        <f>VLOOKUP(Base_copie!D211,Categories!B$14:C$38,2)</f>
        <v>#N/A</v>
      </c>
      <c r="I211" s="6">
        <f t="shared" si="5"/>
      </c>
    </row>
    <row r="212" spans="1:9" ht="12.75">
      <c r="A212" s="6">
        <v>210</v>
      </c>
      <c r="B212" s="224"/>
      <c r="C212" s="189"/>
      <c r="D212" s="217"/>
      <c r="E212" s="186"/>
      <c r="F212" s="186"/>
      <c r="G212" s="185"/>
      <c r="H212" s="10" t="e">
        <f>VLOOKUP(Base_copie!D212,Categories!B$14:C$38,2)</f>
        <v>#N/A</v>
      </c>
      <c r="I212" s="6">
        <f t="shared" si="5"/>
      </c>
    </row>
    <row r="213" spans="1:9" ht="12.75">
      <c r="A213" s="6">
        <v>211</v>
      </c>
      <c r="B213" s="224"/>
      <c r="C213" s="197"/>
      <c r="D213" s="198"/>
      <c r="E213" s="200"/>
      <c r="F213" s="199"/>
      <c r="H213" s="10" t="e">
        <f>VLOOKUP(Base_copie!D213,Categories!B$14:C$38,2)</f>
        <v>#N/A</v>
      </c>
      <c r="I213" s="6">
        <f t="shared" si="5"/>
      </c>
    </row>
    <row r="214" spans="1:9" ht="12.75">
      <c r="A214" s="6">
        <v>212</v>
      </c>
      <c r="B214" s="224"/>
      <c r="C214" s="197"/>
      <c r="D214" s="198"/>
      <c r="E214" s="200"/>
      <c r="F214" s="199"/>
      <c r="H214" s="10" t="e">
        <f>VLOOKUP(Base_copie!D214,Categories!B$14:C$38,2)</f>
        <v>#N/A</v>
      </c>
      <c r="I214" s="6">
        <f t="shared" si="5"/>
      </c>
    </row>
    <row r="215" spans="1:9" ht="12.75">
      <c r="A215" s="6">
        <v>213</v>
      </c>
      <c r="B215" s="224"/>
      <c r="D215" s="240"/>
      <c r="H215" s="10" t="e">
        <f>VLOOKUP(Base_copie!D215,Categories!B$14:C$38,2)</f>
        <v>#N/A</v>
      </c>
      <c r="I215" s="6">
        <f t="shared" si="5"/>
      </c>
    </row>
    <row r="216" spans="1:9" ht="12.75">
      <c r="A216" s="6">
        <v>214</v>
      </c>
      <c r="B216" s="224"/>
      <c r="C216" s="189"/>
      <c r="D216" s="217"/>
      <c r="E216" s="186"/>
      <c r="F216" s="186"/>
      <c r="G216" s="185"/>
      <c r="H216" s="10" t="e">
        <f>VLOOKUP(Base_copie!D216,Categories!B$14:C$38,2)</f>
        <v>#N/A</v>
      </c>
      <c r="I216" s="6">
        <f t="shared" si="5"/>
      </c>
    </row>
    <row r="217" spans="1:9" ht="12.75">
      <c r="A217" s="6">
        <v>215</v>
      </c>
      <c r="B217" s="224"/>
      <c r="C217" s="189"/>
      <c r="D217" s="185"/>
      <c r="E217" s="186"/>
      <c r="F217" s="186"/>
      <c r="G217" s="185"/>
      <c r="H217" s="10" t="e">
        <f>VLOOKUP(Base_copie!D217,Categories!B$14:C$38,2)</f>
        <v>#N/A</v>
      </c>
      <c r="I217" s="6">
        <f t="shared" si="5"/>
      </c>
    </row>
    <row r="218" spans="1:9" ht="12.75">
      <c r="A218" s="6">
        <v>216</v>
      </c>
      <c r="B218" s="224"/>
      <c r="C218" s="189"/>
      <c r="D218" s="185"/>
      <c r="E218" s="186"/>
      <c r="F218" s="186"/>
      <c r="G218" s="185"/>
      <c r="H218" s="10" t="e">
        <f>VLOOKUP(Base_copie!D218,Categories!B$14:C$38,2)</f>
        <v>#N/A</v>
      </c>
      <c r="I218" s="6">
        <f t="shared" si="5"/>
      </c>
    </row>
    <row r="219" spans="1:9" ht="12.75">
      <c r="A219" s="6">
        <v>217</v>
      </c>
      <c r="B219" s="224"/>
      <c r="C219" s="189"/>
      <c r="D219" s="185"/>
      <c r="E219" s="186"/>
      <c r="F219" s="186"/>
      <c r="G219" s="185"/>
      <c r="H219" s="10" t="e">
        <f>VLOOKUP(Base_copie!D219,Categories!B$14:C$38,2)</f>
        <v>#N/A</v>
      </c>
      <c r="I219" s="6">
        <f t="shared" si="5"/>
      </c>
    </row>
    <row r="220" spans="1:9" ht="12.75">
      <c r="A220" s="6">
        <v>218</v>
      </c>
      <c r="B220" s="224"/>
      <c r="C220" s="197"/>
      <c r="D220" s="213"/>
      <c r="F220" s="200"/>
      <c r="H220" s="10" t="e">
        <f>VLOOKUP(Base_copie!D220,Categories!B$14:C$38,2)</f>
        <v>#N/A</v>
      </c>
      <c r="I220" s="6">
        <f t="shared" si="5"/>
      </c>
    </row>
    <row r="221" spans="1:9" ht="12.75">
      <c r="A221" s="6">
        <v>219</v>
      </c>
      <c r="B221" s="224"/>
      <c r="C221" s="197"/>
      <c r="D221" s="213"/>
      <c r="F221" s="200"/>
      <c r="H221" s="10" t="e">
        <f>VLOOKUP(Base_copie!D221,Categories!B$14:C$38,2)</f>
        <v>#N/A</v>
      </c>
      <c r="I221" s="6">
        <f t="shared" si="5"/>
      </c>
    </row>
    <row r="222" spans="1:9" ht="12.75">
      <c r="A222" s="6">
        <v>220</v>
      </c>
      <c r="B222" s="224"/>
      <c r="C222" s="197"/>
      <c r="D222" s="213"/>
      <c r="F222" s="200"/>
      <c r="H222" s="10" t="e">
        <f>VLOOKUP(Base_copie!D222,Categories!B$14:C$38,2)</f>
        <v>#N/A</v>
      </c>
      <c r="I222" s="6">
        <f t="shared" si="5"/>
      </c>
    </row>
    <row r="223" spans="1:9" ht="12.75">
      <c r="A223" s="6">
        <v>221</v>
      </c>
      <c r="B223" s="224"/>
      <c r="C223" s="197"/>
      <c r="D223" s="213"/>
      <c r="F223" s="205"/>
      <c r="H223" s="10" t="e">
        <f>VLOOKUP(Base_copie!D223,Categories!B$14:C$38,2)</f>
        <v>#N/A</v>
      </c>
      <c r="I223" s="6">
        <f t="shared" si="5"/>
      </c>
    </row>
    <row r="224" spans="1:9" ht="12.75">
      <c r="A224" s="6">
        <v>222</v>
      </c>
      <c r="B224" s="224"/>
      <c r="C224" s="197"/>
      <c r="D224" s="213"/>
      <c r="F224" s="205"/>
      <c r="H224" s="10" t="e">
        <f>VLOOKUP(Base_copie!D224,Categories!B$14:C$38,2)</f>
        <v>#N/A</v>
      </c>
      <c r="I224" s="6">
        <f t="shared" si="5"/>
      </c>
    </row>
    <row r="225" spans="1:9" ht="12.75">
      <c r="A225" s="6">
        <v>223</v>
      </c>
      <c r="B225" s="224"/>
      <c r="C225" s="197"/>
      <c r="D225" s="213"/>
      <c r="F225" s="205"/>
      <c r="H225" s="10" t="e">
        <f>VLOOKUP(Base_copie!D225,Categories!B$14:C$38,2)</f>
        <v>#N/A</v>
      </c>
      <c r="I225" s="6">
        <f t="shared" si="5"/>
      </c>
    </row>
    <row r="226" spans="1:9" ht="12.75">
      <c r="A226" s="6">
        <v>224</v>
      </c>
      <c r="B226" s="224"/>
      <c r="C226" s="197"/>
      <c r="D226" s="213"/>
      <c r="F226" s="205"/>
      <c r="H226" s="10" t="e">
        <f>VLOOKUP(Base_copie!D226,Categories!B$14:C$38,2)</f>
        <v>#N/A</v>
      </c>
      <c r="I226" s="6">
        <f t="shared" si="5"/>
      </c>
    </row>
    <row r="227" spans="1:9" ht="12.75">
      <c r="A227" s="6">
        <v>225</v>
      </c>
      <c r="B227" s="224"/>
      <c r="C227" s="197"/>
      <c r="D227" s="213"/>
      <c r="F227" s="205"/>
      <c r="H227" s="10" t="e">
        <f>VLOOKUP(Base_copie!D227,Categories!B$14:C$38,2)</f>
        <v>#N/A</v>
      </c>
      <c r="I227" s="6">
        <f t="shared" si="5"/>
      </c>
    </row>
    <row r="228" spans="1:9" ht="12.75">
      <c r="A228" s="6">
        <v>226</v>
      </c>
      <c r="B228" s="224"/>
      <c r="C228" s="203"/>
      <c r="D228" s="213"/>
      <c r="F228" s="205"/>
      <c r="H228" s="10" t="e">
        <f>VLOOKUP(Base_copie!D228,Categories!B$14:C$38,2)</f>
        <v>#N/A</v>
      </c>
      <c r="I228" s="6">
        <f t="shared" si="5"/>
      </c>
    </row>
    <row r="229" spans="1:9" ht="12.75">
      <c r="A229" s="6">
        <v>227</v>
      </c>
      <c r="B229" s="224"/>
      <c r="C229" s="203"/>
      <c r="D229" s="215"/>
      <c r="F229" s="205"/>
      <c r="H229" s="10" t="e">
        <f>VLOOKUP(Base_copie!D229,Categories!B$14:C$38,2)</f>
        <v>#N/A</v>
      </c>
      <c r="I229" s="6">
        <f t="shared" si="5"/>
      </c>
    </row>
    <row r="230" spans="1:9" ht="12.75">
      <c r="A230" s="6">
        <v>228</v>
      </c>
      <c r="B230" s="224"/>
      <c r="C230" s="203"/>
      <c r="D230" s="215"/>
      <c r="F230" s="205"/>
      <c r="H230" s="10" t="e">
        <f>VLOOKUP(Base_copie!D230,Categories!B$14:C$38,2)</f>
        <v>#N/A</v>
      </c>
      <c r="I230" s="6">
        <f t="shared" si="5"/>
      </c>
    </row>
    <row r="231" spans="1:9" ht="12.75">
      <c r="A231" s="6">
        <v>229</v>
      </c>
      <c r="B231" s="224"/>
      <c r="C231" s="203"/>
      <c r="D231" s="215"/>
      <c r="F231" s="205"/>
      <c r="H231" s="10" t="e">
        <f>VLOOKUP(Base_copie!D231,Categories!B$14:C$38,2)</f>
        <v>#N/A</v>
      </c>
      <c r="I231" s="6">
        <f t="shared" si="5"/>
      </c>
    </row>
    <row r="232" spans="1:9" ht="12.75">
      <c r="A232" s="6">
        <v>230</v>
      </c>
      <c r="B232" s="224"/>
      <c r="C232" s="203"/>
      <c r="D232" s="215"/>
      <c r="H232" s="10" t="e">
        <f>VLOOKUP(Base_copie!D232,Categories!B$14:C$38,2)</f>
        <v>#N/A</v>
      </c>
      <c r="I232" s="6">
        <f t="shared" si="5"/>
      </c>
    </row>
    <row r="233" spans="1:9" ht="12.75">
      <c r="A233" s="6">
        <v>231</v>
      </c>
      <c r="B233" s="224"/>
      <c r="C233" s="206"/>
      <c r="D233" s="215"/>
      <c r="F233" s="205"/>
      <c r="H233" s="10" t="e">
        <f>VLOOKUP(Base_copie!D233,Categories!B$14:C$38,2)</f>
        <v>#N/A</v>
      </c>
      <c r="I233" s="6">
        <f t="shared" si="5"/>
      </c>
    </row>
    <row r="234" spans="1:9" ht="12.75">
      <c r="A234" s="6">
        <v>232</v>
      </c>
      <c r="B234" s="224"/>
      <c r="C234" s="206"/>
      <c r="D234" s="215"/>
      <c r="F234" s="205"/>
      <c r="H234" s="10" t="e">
        <f>VLOOKUP(Base_copie!D234,Categories!B$14:C$38,2)</f>
        <v>#N/A</v>
      </c>
      <c r="I234" s="6">
        <f t="shared" si="5"/>
      </c>
    </row>
    <row r="235" spans="1:9" ht="12.75">
      <c r="A235" s="6">
        <v>233</v>
      </c>
      <c r="B235" s="224"/>
      <c r="C235" s="206"/>
      <c r="D235" s="213"/>
      <c r="F235" s="205"/>
      <c r="H235" s="10" t="e">
        <f>VLOOKUP(Base_copie!D235,Categories!B$14:C$38,2)</f>
        <v>#N/A</v>
      </c>
      <c r="I235" s="6">
        <f t="shared" si="5"/>
      </c>
    </row>
    <row r="236" spans="1:9" ht="12.75">
      <c r="A236" s="6">
        <v>234</v>
      </c>
      <c r="B236" s="224"/>
      <c r="C236" s="224"/>
      <c r="D236" s="187"/>
      <c r="E236" s="194"/>
      <c r="F236" s="194"/>
      <c r="G236" s="185"/>
      <c r="H236" s="10" t="e">
        <f>VLOOKUP(Base_copie!D236,Categories!B$14:C$38,2)</f>
        <v>#N/A</v>
      </c>
      <c r="I236" s="6">
        <f t="shared" si="5"/>
      </c>
    </row>
    <row r="237" spans="1:9" ht="12.75">
      <c r="A237" s="6">
        <v>235</v>
      </c>
      <c r="B237" s="224"/>
      <c r="C237" s="177"/>
      <c r="D237" s="187"/>
      <c r="E237" s="181"/>
      <c r="F237" s="181"/>
      <c r="G237" s="185"/>
      <c r="H237" s="10" t="e">
        <f>VLOOKUP(Base_copie!D237,Categories!B$14:C$38,2)</f>
        <v>#N/A</v>
      </c>
      <c r="I237" s="6">
        <f t="shared" si="5"/>
      </c>
    </row>
    <row r="238" spans="1:9" ht="12.75">
      <c r="A238" s="6">
        <v>236</v>
      </c>
      <c r="B238" s="224"/>
      <c r="C238" s="177"/>
      <c r="D238" s="187"/>
      <c r="E238" s="181"/>
      <c r="F238" s="181"/>
      <c r="G238" s="185"/>
      <c r="H238" s="10" t="e">
        <f>VLOOKUP(Base_copie!D238,Categories!B$14:C$38,2)</f>
        <v>#N/A</v>
      </c>
      <c r="I238" s="6">
        <f t="shared" si="5"/>
      </c>
    </row>
    <row r="239" spans="1:9" ht="12.75">
      <c r="A239" s="6">
        <v>237</v>
      </c>
      <c r="B239" s="224"/>
      <c r="C239" s="189"/>
      <c r="D239" s="185"/>
      <c r="E239" s="186"/>
      <c r="F239" s="186"/>
      <c r="G239" s="185"/>
      <c r="H239" s="10" t="e">
        <f>VLOOKUP(Base_copie!D239,Categories!B$14:C$38,2)</f>
        <v>#N/A</v>
      </c>
      <c r="I239" s="6">
        <f t="shared" si="5"/>
      </c>
    </row>
    <row r="240" spans="1:9" ht="12.75">
      <c r="A240" s="6">
        <v>238</v>
      </c>
      <c r="B240" s="224"/>
      <c r="C240" s="224"/>
      <c r="D240" s="187"/>
      <c r="E240" s="194"/>
      <c r="F240" s="196"/>
      <c r="G240" s="185"/>
      <c r="H240" s="10" t="e">
        <f>VLOOKUP(Base_copie!D240,Categories!B$14:C$38,2)</f>
        <v>#N/A</v>
      </c>
      <c r="I240" s="6">
        <f t="shared" si="5"/>
      </c>
    </row>
    <row r="241" spans="1:9" ht="12.75">
      <c r="A241" s="6">
        <v>239</v>
      </c>
      <c r="B241" s="197"/>
      <c r="C241" s="197"/>
      <c r="D241" s="213"/>
      <c r="F241" s="200"/>
      <c r="H241" s="10" t="e">
        <f>VLOOKUP(Base_copie!D241,Categories!B$14:C$38,2)</f>
        <v>#N/A</v>
      </c>
      <c r="I241" s="6">
        <f aca="true" t="shared" si="6" ref="I241:I304">RIGHT(D241,2)</f>
      </c>
    </row>
    <row r="242" spans="1:9" ht="12.75">
      <c r="A242" s="6">
        <v>240</v>
      </c>
      <c r="B242" s="197"/>
      <c r="C242" s="197"/>
      <c r="D242" s="213"/>
      <c r="F242" s="200"/>
      <c r="H242" s="10" t="e">
        <f>VLOOKUP(Base_copie!D242,Categories!B$14:C$38,2)</f>
        <v>#N/A</v>
      </c>
      <c r="I242" s="6">
        <f t="shared" si="6"/>
      </c>
    </row>
    <row r="243" spans="1:9" ht="12.75">
      <c r="A243" s="6">
        <v>241</v>
      </c>
      <c r="B243" s="197"/>
      <c r="C243" s="197"/>
      <c r="D243" s="213"/>
      <c r="F243" s="200"/>
      <c r="H243" s="10" t="e">
        <f>VLOOKUP(Base_copie!D243,Categories!B$14:C$38,2)</f>
        <v>#N/A</v>
      </c>
      <c r="I243" s="6">
        <f t="shared" si="6"/>
      </c>
    </row>
    <row r="244" spans="1:9" ht="12.75">
      <c r="A244" s="6">
        <v>242</v>
      </c>
      <c r="B244" s="197"/>
      <c r="C244" s="197"/>
      <c r="D244" s="213"/>
      <c r="F244" s="200"/>
      <c r="H244" s="10" t="e">
        <f>VLOOKUP(Base_copie!D244,Categories!B$14:C$38,2)</f>
        <v>#N/A</v>
      </c>
      <c r="I244" s="6">
        <f t="shared" si="6"/>
      </c>
    </row>
    <row r="245" spans="1:9" ht="12.75">
      <c r="A245" s="6">
        <v>243</v>
      </c>
      <c r="B245" s="197"/>
      <c r="C245" s="197"/>
      <c r="D245" s="213"/>
      <c r="F245" s="200"/>
      <c r="H245" s="10" t="e">
        <f>VLOOKUP(Base_copie!D245,Categories!B$14:C$38,2)</f>
        <v>#N/A</v>
      </c>
      <c r="I245" s="6">
        <f t="shared" si="6"/>
      </c>
    </row>
    <row r="246" spans="1:9" ht="12.75">
      <c r="A246" s="6">
        <v>244</v>
      </c>
      <c r="B246" s="209"/>
      <c r="C246" s="197"/>
      <c r="D246" s="213"/>
      <c r="F246" s="200"/>
      <c r="H246" s="10" t="e">
        <f>VLOOKUP(Base_copie!D246,Categories!B$14:C$38,2)</f>
        <v>#N/A</v>
      </c>
      <c r="I246" s="6">
        <f t="shared" si="6"/>
      </c>
    </row>
    <row r="247" spans="1:9" ht="12.75">
      <c r="A247" s="6">
        <v>245</v>
      </c>
      <c r="B247" s="209"/>
      <c r="C247" s="197"/>
      <c r="D247" s="213"/>
      <c r="F247" s="200"/>
      <c r="H247" s="10" t="e">
        <f>VLOOKUP(Base_copie!D247,Categories!B$14:C$38,2)</f>
        <v>#N/A</v>
      </c>
      <c r="I247" s="6">
        <f t="shared" si="6"/>
      </c>
    </row>
    <row r="248" spans="1:9" ht="12.75">
      <c r="A248" s="6">
        <v>246</v>
      </c>
      <c r="B248" s="209"/>
      <c r="C248" s="197"/>
      <c r="D248" s="213"/>
      <c r="F248" s="198"/>
      <c r="H248" s="10" t="e">
        <f>VLOOKUP(Base_copie!D248,Categories!B$14:C$38,2)</f>
        <v>#N/A</v>
      </c>
      <c r="I248" s="6">
        <f t="shared" si="6"/>
      </c>
    </row>
    <row r="249" spans="1:9" ht="12.75">
      <c r="A249" s="6">
        <v>247</v>
      </c>
      <c r="B249" s="209"/>
      <c r="C249" s="197"/>
      <c r="D249" s="213"/>
      <c r="F249" s="200"/>
      <c r="H249" s="10" t="e">
        <f>VLOOKUP(Base_copie!D249,Categories!B$14:C$38,2)</f>
        <v>#N/A</v>
      </c>
      <c r="I249" s="6">
        <f t="shared" si="6"/>
      </c>
    </row>
    <row r="250" spans="1:9" ht="12.75">
      <c r="A250" s="6">
        <v>248</v>
      </c>
      <c r="B250" s="209"/>
      <c r="C250" s="201"/>
      <c r="D250" s="215"/>
      <c r="F250" s="200"/>
      <c r="H250" s="10" t="e">
        <f>VLOOKUP(Base_copie!D250,Categories!B$14:C$38,2)</f>
        <v>#N/A</v>
      </c>
      <c r="I250" s="6">
        <f t="shared" si="6"/>
      </c>
    </row>
    <row r="251" spans="1:9" ht="12.75">
      <c r="A251" s="6">
        <v>249</v>
      </c>
      <c r="B251" s="209"/>
      <c r="C251" s="201"/>
      <c r="D251" s="215"/>
      <c r="F251" s="200"/>
      <c r="H251" s="10" t="e">
        <f>VLOOKUP(Base_copie!D251,Categories!B$14:C$38,2)</f>
        <v>#N/A</v>
      </c>
      <c r="I251" s="6">
        <f t="shared" si="6"/>
      </c>
    </row>
    <row r="252" spans="1:9" ht="12.75">
      <c r="A252" s="6">
        <v>250</v>
      </c>
      <c r="B252" s="209"/>
      <c r="C252" s="201"/>
      <c r="D252" s="215"/>
      <c r="F252" s="200"/>
      <c r="H252" s="10" t="e">
        <f>VLOOKUP(Base_copie!D252,Categories!B$14:C$38,2)</f>
        <v>#N/A</v>
      </c>
      <c r="I252" s="6">
        <f t="shared" si="6"/>
      </c>
    </row>
    <row r="253" spans="1:9" ht="12.75">
      <c r="A253" s="6">
        <v>251</v>
      </c>
      <c r="B253" s="209"/>
      <c r="C253" s="197"/>
      <c r="D253" s="213"/>
      <c r="F253" s="200"/>
      <c r="H253" s="10" t="e">
        <f>VLOOKUP(Base_copie!D253,Categories!B$14:C$38,2)</f>
        <v>#N/A</v>
      </c>
      <c r="I253" s="6">
        <f t="shared" si="6"/>
      </c>
    </row>
    <row r="254" spans="1:9" ht="12.75">
      <c r="A254" s="6">
        <v>252</v>
      </c>
      <c r="B254" s="209"/>
      <c r="C254" s="197"/>
      <c r="D254" s="213"/>
      <c r="F254" s="200"/>
      <c r="H254" s="10" t="e">
        <f>VLOOKUP(Base_copie!D254,Categories!B$14:C$38,2)</f>
        <v>#N/A</v>
      </c>
      <c r="I254" s="6">
        <f t="shared" si="6"/>
      </c>
    </row>
    <row r="255" spans="1:9" ht="12.75">
      <c r="A255" s="6">
        <v>253</v>
      </c>
      <c r="B255" s="209"/>
      <c r="C255" s="197"/>
      <c r="D255" s="213"/>
      <c r="F255" s="200"/>
      <c r="H255" s="10" t="e">
        <f>VLOOKUP(Base_copie!D255,Categories!B$14:C$38,2)</f>
        <v>#N/A</v>
      </c>
      <c r="I255" s="6">
        <f t="shared" si="6"/>
      </c>
    </row>
    <row r="256" spans="1:9" ht="12.75">
      <c r="A256" s="6">
        <v>254</v>
      </c>
      <c r="B256" s="209"/>
      <c r="C256" s="197"/>
      <c r="D256" s="213"/>
      <c r="F256" s="200"/>
      <c r="H256" s="10" t="e">
        <f>VLOOKUP(Base_copie!D256,Categories!B$14:C$38,2)</f>
        <v>#N/A</v>
      </c>
      <c r="I256" s="6">
        <f t="shared" si="6"/>
      </c>
    </row>
    <row r="257" spans="1:9" ht="12.75">
      <c r="A257" s="6">
        <v>255</v>
      </c>
      <c r="B257" s="209"/>
      <c r="C257" s="197"/>
      <c r="D257" s="213"/>
      <c r="F257" s="200"/>
      <c r="H257" s="10" t="e">
        <f>VLOOKUP(Base_copie!D257,Categories!B$14:C$38,2)</f>
        <v>#N/A</v>
      </c>
      <c r="I257" s="6">
        <f t="shared" si="6"/>
      </c>
    </row>
    <row r="258" spans="1:9" ht="12.75">
      <c r="A258" s="6">
        <v>256</v>
      </c>
      <c r="B258" s="209"/>
      <c r="C258" s="197"/>
      <c r="D258" s="213"/>
      <c r="F258" s="200"/>
      <c r="H258" s="10" t="e">
        <f>VLOOKUP(Base_copie!D258,Categories!B$14:C$38,2)</f>
        <v>#N/A</v>
      </c>
      <c r="I258" s="6">
        <f t="shared" si="6"/>
      </c>
    </row>
    <row r="259" spans="1:9" ht="12.75">
      <c r="A259" s="6">
        <v>257</v>
      </c>
      <c r="B259" s="197"/>
      <c r="C259" s="197"/>
      <c r="D259" s="198"/>
      <c r="F259" s="200"/>
      <c r="G259" s="240"/>
      <c r="H259" s="10" t="e">
        <f>VLOOKUP(Base_copie!D259,Categories!B$14:C$38,2)</f>
        <v>#N/A</v>
      </c>
      <c r="I259" s="6">
        <f t="shared" si="6"/>
      </c>
    </row>
    <row r="260" spans="1:9" ht="12.75">
      <c r="A260" s="6">
        <v>258</v>
      </c>
      <c r="B260" s="197"/>
      <c r="C260" s="197"/>
      <c r="D260" s="198"/>
      <c r="F260" s="200"/>
      <c r="G260" s="240"/>
      <c r="H260" s="10" t="e">
        <f>VLOOKUP(Base_copie!D260,Categories!B$14:C$38,2)</f>
        <v>#N/A</v>
      </c>
      <c r="I260" s="6">
        <f t="shared" si="6"/>
      </c>
    </row>
    <row r="261" spans="1:9" ht="12.75">
      <c r="A261" s="6">
        <v>259</v>
      </c>
      <c r="B261" s="209"/>
      <c r="C261" s="197"/>
      <c r="D261" s="213"/>
      <c r="F261" s="200"/>
      <c r="H261" s="10" t="e">
        <f>VLOOKUP(Base_copie!D261,Categories!B$14:C$38,2)</f>
        <v>#N/A</v>
      </c>
      <c r="I261" s="6">
        <f t="shared" si="6"/>
      </c>
    </row>
    <row r="262" spans="1:9" ht="12.75">
      <c r="A262" s="6">
        <v>260</v>
      </c>
      <c r="B262" s="209"/>
      <c r="C262" s="197"/>
      <c r="D262" s="213"/>
      <c r="F262" s="200"/>
      <c r="H262" s="10" t="e">
        <f>VLOOKUP(Base_copie!D262,Categories!B$14:C$38,2)</f>
        <v>#N/A</v>
      </c>
      <c r="I262" s="6">
        <f t="shared" si="6"/>
      </c>
    </row>
    <row r="263" spans="1:9" ht="12.75">
      <c r="A263" s="6">
        <v>261</v>
      </c>
      <c r="B263" s="209"/>
      <c r="C263" s="197"/>
      <c r="D263" s="213"/>
      <c r="F263" s="200"/>
      <c r="H263" s="10" t="e">
        <f>VLOOKUP(Base_copie!D263,Categories!B$14:C$38,2)</f>
        <v>#N/A</v>
      </c>
      <c r="I263" s="6">
        <f t="shared" si="6"/>
      </c>
    </row>
    <row r="264" spans="1:9" ht="12.75">
      <c r="A264" s="6">
        <v>262</v>
      </c>
      <c r="B264" s="267"/>
      <c r="C264" s="236"/>
      <c r="D264" s="269"/>
      <c r="E264" s="240"/>
      <c r="F264" s="226"/>
      <c r="G264" s="185"/>
      <c r="H264" s="10" t="e">
        <f>VLOOKUP(Base_copie!D264,Categories!B$14:C$38,2)</f>
        <v>#N/A</v>
      </c>
      <c r="I264" s="6">
        <f t="shared" si="6"/>
      </c>
    </row>
    <row r="265" spans="1:9" ht="12.75">
      <c r="A265" s="6">
        <v>263</v>
      </c>
      <c r="B265" s="191"/>
      <c r="C265" s="189"/>
      <c r="D265" s="185"/>
      <c r="E265" s="186"/>
      <c r="F265" s="186"/>
      <c r="H265" s="10" t="e">
        <f>VLOOKUP(Base_copie!D265,Categories!B$14:C$38,2)</f>
        <v>#N/A</v>
      </c>
      <c r="I265" s="6">
        <f t="shared" si="6"/>
      </c>
    </row>
    <row r="266" spans="1:9" ht="12.75">
      <c r="A266" s="6">
        <v>264</v>
      </c>
      <c r="B266" s="191"/>
      <c r="C266" s="189"/>
      <c r="D266" s="185"/>
      <c r="E266" s="186"/>
      <c r="F266" s="186"/>
      <c r="H266" s="10" t="e">
        <f>VLOOKUP(Base_copie!D266,Categories!B$14:C$38,2)</f>
        <v>#N/A</v>
      </c>
      <c r="I266" s="6">
        <f t="shared" si="6"/>
      </c>
    </row>
    <row r="267" spans="1:9" ht="12.75">
      <c r="A267" s="6">
        <v>265</v>
      </c>
      <c r="B267" s="191"/>
      <c r="C267" s="189"/>
      <c r="D267" s="185"/>
      <c r="E267" s="186"/>
      <c r="F267" s="186"/>
      <c r="G267" s="185"/>
      <c r="H267" s="10" t="e">
        <f>VLOOKUP(Base_copie!D267,Categories!B$14:C$38,2)</f>
        <v>#N/A</v>
      </c>
      <c r="I267" s="6">
        <f t="shared" si="6"/>
      </c>
    </row>
    <row r="268" spans="1:9" ht="12.75">
      <c r="A268" s="6">
        <v>266</v>
      </c>
      <c r="B268" s="191"/>
      <c r="C268" s="189"/>
      <c r="D268" s="185"/>
      <c r="E268" s="186"/>
      <c r="F268" s="186"/>
      <c r="G268" s="185"/>
      <c r="H268" s="10" t="e">
        <f>VLOOKUP(Base_copie!D268,Categories!B$14:C$38,2)</f>
        <v>#N/A</v>
      </c>
      <c r="I268" s="6">
        <f t="shared" si="6"/>
      </c>
    </row>
    <row r="269" spans="1:9" ht="12.75">
      <c r="A269" s="6">
        <v>267</v>
      </c>
      <c r="B269" s="191"/>
      <c r="C269" s="189"/>
      <c r="D269" s="185"/>
      <c r="E269" s="186"/>
      <c r="F269" s="186"/>
      <c r="H269" s="10" t="e">
        <f>VLOOKUP(Base_copie!D269,Categories!B$14:C$38,2)</f>
        <v>#N/A</v>
      </c>
      <c r="I269" s="6">
        <f t="shared" si="6"/>
      </c>
    </row>
    <row r="270" spans="1:9" ht="12.75">
      <c r="A270" s="6">
        <v>268</v>
      </c>
      <c r="B270" s="222"/>
      <c r="C270" s="227"/>
      <c r="D270" s="268"/>
      <c r="E270" s="228"/>
      <c r="H270" s="10" t="e">
        <f>VLOOKUP(Base_copie!D270,Categories!B$14:C$38,2)</f>
        <v>#N/A</v>
      </c>
      <c r="I270" s="6">
        <f t="shared" si="6"/>
      </c>
    </row>
    <row r="271" spans="1:9" ht="12.75">
      <c r="A271" s="6">
        <v>269</v>
      </c>
      <c r="B271" s="265"/>
      <c r="C271" s="227"/>
      <c r="D271" s="268"/>
      <c r="E271" s="228"/>
      <c r="F271" s="239"/>
      <c r="G271" s="185"/>
      <c r="H271" s="10" t="e">
        <f>VLOOKUP(Base_copie!D271,Categories!B$14:C$38,2)</f>
        <v>#N/A</v>
      </c>
      <c r="I271" s="6">
        <f t="shared" si="6"/>
      </c>
    </row>
    <row r="272" spans="1:9" ht="12.75">
      <c r="A272" s="6">
        <v>270</v>
      </c>
      <c r="B272" s="265"/>
      <c r="C272" s="227"/>
      <c r="D272" s="235"/>
      <c r="F272" s="229"/>
      <c r="G272" s="185"/>
      <c r="H272" s="10" t="e">
        <f>VLOOKUP(Base_copie!D272,Categories!B$14:C$38,2)</f>
        <v>#N/A</v>
      </c>
      <c r="I272" s="6">
        <f t="shared" si="6"/>
      </c>
    </row>
    <row r="273" spans="1:9" ht="12.75">
      <c r="A273" s="6">
        <v>271</v>
      </c>
      <c r="B273" s="265"/>
      <c r="C273" s="227"/>
      <c r="D273" s="235"/>
      <c r="F273" s="229"/>
      <c r="G273" s="185"/>
      <c r="H273" s="10" t="e">
        <f>VLOOKUP(Base_copie!D273,Categories!B$14:C$38,2)</f>
        <v>#N/A</v>
      </c>
      <c r="I273" s="6">
        <f t="shared" si="6"/>
      </c>
    </row>
    <row r="274" spans="1:9" ht="12.75">
      <c r="A274" s="6">
        <v>272</v>
      </c>
      <c r="B274" s="227"/>
      <c r="C274" s="227"/>
      <c r="D274" s="235"/>
      <c r="F274" s="229"/>
      <c r="G274" s="185"/>
      <c r="H274" s="10" t="e">
        <f>VLOOKUP(Base_copie!D274,Categories!B$14:C$38,2)</f>
        <v>#N/A</v>
      </c>
      <c r="I274" s="6">
        <f t="shared" si="6"/>
      </c>
    </row>
    <row r="275" spans="1:9" ht="12.75">
      <c r="A275" s="6">
        <v>273</v>
      </c>
      <c r="B275" s="227"/>
      <c r="C275" s="227"/>
      <c r="D275" s="235"/>
      <c r="F275" s="229"/>
      <c r="G275" s="185"/>
      <c r="H275" s="10" t="e">
        <f>VLOOKUP(Base_copie!D275,Categories!B$14:C$38,2)</f>
        <v>#N/A</v>
      </c>
      <c r="I275" s="6">
        <f t="shared" si="6"/>
      </c>
    </row>
    <row r="276" spans="1:9" ht="12.75">
      <c r="A276" s="6">
        <v>274</v>
      </c>
      <c r="B276" s="227"/>
      <c r="C276" s="227"/>
      <c r="D276" s="235"/>
      <c r="F276" s="229"/>
      <c r="G276" s="185"/>
      <c r="H276" s="10" t="e">
        <f>VLOOKUP(Base_copie!D276,Categories!B$14:C$38,2)</f>
        <v>#N/A</v>
      </c>
      <c r="I276" s="6">
        <f t="shared" si="6"/>
      </c>
    </row>
    <row r="277" spans="1:9" ht="12.75">
      <c r="A277" s="6">
        <v>275</v>
      </c>
      <c r="B277" s="227"/>
      <c r="C277" s="227"/>
      <c r="D277" s="235"/>
      <c r="F277" s="229"/>
      <c r="G277" s="185"/>
      <c r="H277" s="10" t="e">
        <f>VLOOKUP(Base_copie!D277,Categories!B$14:C$38,2)</f>
        <v>#N/A</v>
      </c>
      <c r="I277" s="6">
        <f t="shared" si="6"/>
      </c>
    </row>
    <row r="278" spans="1:9" ht="12.75">
      <c r="A278" s="6">
        <v>276</v>
      </c>
      <c r="B278" s="227"/>
      <c r="C278" s="227"/>
      <c r="D278" s="235"/>
      <c r="F278" s="228"/>
      <c r="G278" s="185"/>
      <c r="H278" s="10" t="e">
        <f>VLOOKUP(Base_copie!D278,Categories!B$14:C$38,2)</f>
        <v>#N/A</v>
      </c>
      <c r="I278" s="6">
        <f t="shared" si="6"/>
      </c>
    </row>
    <row r="279" spans="1:9" ht="12.75">
      <c r="A279" s="6">
        <v>277</v>
      </c>
      <c r="B279" s="227"/>
      <c r="C279" s="227"/>
      <c r="D279" s="235"/>
      <c r="F279" s="229"/>
      <c r="G279" s="185"/>
      <c r="H279" s="10" t="e">
        <f>VLOOKUP(Base_copie!D279,Categories!B$14:C$38,2)</f>
        <v>#N/A</v>
      </c>
      <c r="I279" s="6">
        <f t="shared" si="6"/>
      </c>
    </row>
    <row r="280" spans="1:9" ht="12.75">
      <c r="A280" s="6">
        <v>278</v>
      </c>
      <c r="B280" s="265"/>
      <c r="C280" s="231"/>
      <c r="D280" s="241"/>
      <c r="F280" s="229"/>
      <c r="G280" s="185"/>
      <c r="H280" s="10" t="e">
        <f>VLOOKUP(Base_copie!D280,Categories!B$14:C$38,2)</f>
        <v>#N/A</v>
      </c>
      <c r="I280" s="6">
        <f t="shared" si="6"/>
      </c>
    </row>
    <row r="281" spans="1:9" ht="12.75">
      <c r="A281" s="6">
        <v>279</v>
      </c>
      <c r="B281" s="265"/>
      <c r="C281" s="231"/>
      <c r="D281" s="241"/>
      <c r="F281" s="229"/>
      <c r="G281" s="185"/>
      <c r="H281" s="10" t="e">
        <f>VLOOKUP(Base_copie!D281,Categories!B$14:C$38,2)</f>
        <v>#N/A</v>
      </c>
      <c r="I281" s="6">
        <f t="shared" si="6"/>
      </c>
    </row>
    <row r="282" spans="1:9" ht="12.75">
      <c r="A282" s="6">
        <v>280</v>
      </c>
      <c r="B282" s="265"/>
      <c r="C282" s="231"/>
      <c r="D282" s="235"/>
      <c r="F282" s="229"/>
      <c r="G282" s="185"/>
      <c r="H282" s="10" t="e">
        <f>VLOOKUP(Base_copie!D282,Categories!B$14:C$38,2)</f>
        <v>#N/A</v>
      </c>
      <c r="I282" s="6">
        <f t="shared" si="6"/>
      </c>
    </row>
    <row r="283" spans="1:9" ht="12.75">
      <c r="A283" s="6">
        <v>281</v>
      </c>
      <c r="B283" s="227"/>
      <c r="C283" s="227"/>
      <c r="D283" s="235"/>
      <c r="F283" s="229"/>
      <c r="G283" s="185"/>
      <c r="H283" s="10" t="e">
        <f>VLOOKUP(Base_copie!D283,Categories!B$14:C$38,2)</f>
        <v>#N/A</v>
      </c>
      <c r="I283" s="6">
        <f t="shared" si="6"/>
      </c>
    </row>
    <row r="284" spans="1:9" ht="12.75">
      <c r="A284" s="6">
        <v>282</v>
      </c>
      <c r="B284" s="227"/>
      <c r="C284" s="227"/>
      <c r="D284" s="235"/>
      <c r="F284" s="229"/>
      <c r="G284" s="185"/>
      <c r="H284" s="10" t="e">
        <f>VLOOKUP(Base_copie!D284,Categories!B$14:C$38,2)</f>
        <v>#N/A</v>
      </c>
      <c r="I284" s="6">
        <f t="shared" si="6"/>
      </c>
    </row>
    <row r="285" spans="1:9" ht="12.75">
      <c r="A285" s="6">
        <v>283</v>
      </c>
      <c r="B285" s="227"/>
      <c r="C285" s="227"/>
      <c r="D285" s="235"/>
      <c r="F285" s="229"/>
      <c r="G285" s="185"/>
      <c r="H285" s="10" t="e">
        <f>VLOOKUP(Base_copie!D285,Categories!B$14:C$38,2)</f>
        <v>#N/A</v>
      </c>
      <c r="I285" s="6">
        <f t="shared" si="6"/>
      </c>
    </row>
    <row r="286" spans="1:9" ht="12.75">
      <c r="A286" s="6">
        <v>284</v>
      </c>
      <c r="B286" s="227"/>
      <c r="C286" s="236"/>
      <c r="D286" s="235"/>
      <c r="E286" s="240"/>
      <c r="F286" s="226"/>
      <c r="G286" s="185"/>
      <c r="H286" s="10" t="e">
        <f>VLOOKUP(Base_copie!D286,Categories!B$14:C$38,2)</f>
        <v>#N/A</v>
      </c>
      <c r="I286" s="6">
        <f t="shared" si="6"/>
      </c>
    </row>
    <row r="287" spans="1:9" ht="12.75">
      <c r="A287" s="6">
        <v>285</v>
      </c>
      <c r="B287" s="197"/>
      <c r="C287" s="189"/>
      <c r="D287" s="217"/>
      <c r="E287" s="186"/>
      <c r="F287" s="186"/>
      <c r="G287" s="185"/>
      <c r="H287" s="10" t="e">
        <f>VLOOKUP(Base_copie!D287,Categories!B$14:C$38,2)</f>
        <v>#N/A</v>
      </c>
      <c r="I287" s="6">
        <f t="shared" si="6"/>
      </c>
    </row>
    <row r="288" spans="1:9" ht="12.75">
      <c r="A288" s="6">
        <v>286</v>
      </c>
      <c r="B288" s="197"/>
      <c r="C288" s="203"/>
      <c r="D288" s="198"/>
      <c r="E288" s="186"/>
      <c r="F288" s="205"/>
      <c r="H288" s="10" t="e">
        <f>VLOOKUP(Base_copie!D288,Categories!B$14:C$38,2)</f>
        <v>#N/A</v>
      </c>
      <c r="I288" s="6">
        <f t="shared" si="6"/>
      </c>
    </row>
    <row r="289" spans="1:9" ht="12.75">
      <c r="A289" s="6">
        <v>287</v>
      </c>
      <c r="B289" s="197"/>
      <c r="C289" s="203"/>
      <c r="D289" s="198"/>
      <c r="E289" s="186"/>
      <c r="F289" s="205"/>
      <c r="H289" s="10" t="e">
        <f>VLOOKUP(Base_copie!D289,Categories!B$14:C$38,2)</f>
        <v>#N/A</v>
      </c>
      <c r="I289" s="6">
        <f t="shared" si="6"/>
      </c>
    </row>
    <row r="290" spans="1:9" ht="12.75">
      <c r="A290" s="6">
        <v>288</v>
      </c>
      <c r="B290" s="197"/>
      <c r="C290" s="203"/>
      <c r="D290" s="198"/>
      <c r="E290" s="186"/>
      <c r="F290" s="205"/>
      <c r="H290" s="10" t="e">
        <f>VLOOKUP(Base_copie!D290,Categories!B$14:C$38,2)</f>
        <v>#N/A</v>
      </c>
      <c r="I290" s="6">
        <f t="shared" si="6"/>
      </c>
    </row>
    <row r="291" spans="1:9" ht="12.75">
      <c r="A291" s="6">
        <v>289</v>
      </c>
      <c r="B291" s="193"/>
      <c r="C291" s="224"/>
      <c r="D291" s="195"/>
      <c r="E291" s="194"/>
      <c r="F291" s="181"/>
      <c r="G291" s="185"/>
      <c r="H291" s="10" t="e">
        <f>VLOOKUP(Base_copie!D291,Categories!B$14:C$38,2)</f>
        <v>#N/A</v>
      </c>
      <c r="I291" s="6">
        <f t="shared" si="6"/>
      </c>
    </row>
    <row r="292" spans="1:9" ht="12.75">
      <c r="A292" s="6">
        <v>290</v>
      </c>
      <c r="B292" s="224"/>
      <c r="C292" s="203"/>
      <c r="D292" s="198"/>
      <c r="E292" s="186"/>
      <c r="F292" s="219"/>
      <c r="H292" s="10" t="e">
        <f>VLOOKUP(Base_copie!D292,Categories!B$14:C$38,2)</f>
        <v>#N/A</v>
      </c>
      <c r="I292" s="6">
        <f t="shared" si="6"/>
      </c>
    </row>
    <row r="293" spans="1:9" ht="12.75">
      <c r="A293" s="6">
        <v>291</v>
      </c>
      <c r="B293" s="224"/>
      <c r="C293" s="203"/>
      <c r="D293" s="198"/>
      <c r="E293" s="186"/>
      <c r="F293" s="205"/>
      <c r="H293" s="10" t="e">
        <f>VLOOKUP(Base_copie!D293,Categories!B$14:C$38,2)</f>
        <v>#N/A</v>
      </c>
      <c r="I293" s="6">
        <f t="shared" si="6"/>
      </c>
    </row>
    <row r="294" spans="1:9" ht="12.75">
      <c r="A294" s="6">
        <v>292</v>
      </c>
      <c r="B294" s="224"/>
      <c r="C294" s="206"/>
      <c r="D294" s="220"/>
      <c r="E294" s="186"/>
      <c r="F294" s="205"/>
      <c r="H294" s="10" t="e">
        <f>VLOOKUP(Base_copie!D294,Categories!B$14:C$38,2)</f>
        <v>#N/A</v>
      </c>
      <c r="I294" s="6">
        <f t="shared" si="6"/>
      </c>
    </row>
    <row r="295" spans="1:9" ht="12.75">
      <c r="A295" s="6">
        <v>293</v>
      </c>
      <c r="B295" s="224"/>
      <c r="C295" s="206"/>
      <c r="D295" s="220"/>
      <c r="F295" s="205"/>
      <c r="H295" s="10" t="e">
        <f>VLOOKUP(Base_copie!D295,Categories!B$14:C$38,2)</f>
        <v>#N/A</v>
      </c>
      <c r="I295" s="6">
        <f t="shared" si="6"/>
      </c>
    </row>
    <row r="296" spans="1:9" ht="12.75">
      <c r="A296" s="6">
        <v>294</v>
      </c>
      <c r="B296" s="224"/>
      <c r="C296" s="206"/>
      <c r="D296" s="198"/>
      <c r="F296" s="205"/>
      <c r="H296" s="10" t="e">
        <f>VLOOKUP(Base_copie!D296,Categories!B$14:C$38,2)</f>
        <v>#N/A</v>
      </c>
      <c r="I296" s="6">
        <f t="shared" si="6"/>
      </c>
    </row>
    <row r="297" spans="1:9" ht="12.75">
      <c r="A297" s="6">
        <v>295</v>
      </c>
      <c r="B297" s="224"/>
      <c r="C297" s="203"/>
      <c r="D297" s="198"/>
      <c r="F297" s="205"/>
      <c r="H297" s="10" t="e">
        <f>VLOOKUP(Base_copie!D297,Categories!B$14:C$38,2)</f>
        <v>#N/A</v>
      </c>
      <c r="I297" s="6">
        <f t="shared" si="6"/>
      </c>
    </row>
    <row r="298" spans="1:9" ht="12.75">
      <c r="A298" s="6">
        <v>296</v>
      </c>
      <c r="B298" s="222"/>
      <c r="C298" s="203"/>
      <c r="D298" s="213"/>
      <c r="F298" s="205"/>
      <c r="H298" s="10" t="e">
        <f>VLOOKUP(Base_copie!D298,Categories!B$14:C$38,2)</f>
        <v>#N/A</v>
      </c>
      <c r="I298" s="6">
        <f t="shared" si="6"/>
      </c>
    </row>
    <row r="299" spans="1:9" ht="12.75">
      <c r="A299" s="6">
        <v>297</v>
      </c>
      <c r="B299" s="222"/>
      <c r="C299" s="203"/>
      <c r="D299" s="213"/>
      <c r="F299" s="205"/>
      <c r="H299" s="10" t="e">
        <f>VLOOKUP(Base_copie!D299,Categories!B$14:C$38,2)</f>
        <v>#N/A</v>
      </c>
      <c r="I299" s="6">
        <f t="shared" si="6"/>
      </c>
    </row>
    <row r="300" spans="1:9" ht="12.75">
      <c r="A300" s="6">
        <v>298</v>
      </c>
      <c r="B300" s="222"/>
      <c r="C300" s="197"/>
      <c r="D300" s="213"/>
      <c r="F300" s="200"/>
      <c r="H300" s="10" t="e">
        <f>VLOOKUP(Base_copie!D300,Categories!B$14:C$38,2)</f>
        <v>#N/A</v>
      </c>
      <c r="I300" s="6">
        <f t="shared" si="6"/>
      </c>
    </row>
    <row r="301" spans="1:9" ht="12.75">
      <c r="A301" s="6">
        <v>299</v>
      </c>
      <c r="B301" s="224"/>
      <c r="C301" s="177"/>
      <c r="D301" s="195"/>
      <c r="E301" s="181"/>
      <c r="F301" s="181"/>
      <c r="G301" s="185"/>
      <c r="H301" s="10" t="e">
        <f>VLOOKUP(Base_copie!D301,Categories!B$14:C$38,2)</f>
        <v>#N/A</v>
      </c>
      <c r="I301" s="6">
        <f t="shared" si="6"/>
      </c>
    </row>
    <row r="302" spans="1:9" ht="12.75">
      <c r="A302" s="6">
        <v>300</v>
      </c>
      <c r="B302" s="224"/>
      <c r="C302" s="203"/>
      <c r="D302" s="198"/>
      <c r="F302" s="205"/>
      <c r="G302" s="185"/>
      <c r="H302" s="10" t="e">
        <f>VLOOKUP(Base_copie!D302,Categories!B$14:C$38,2)</f>
        <v>#N/A</v>
      </c>
      <c r="I302" s="6">
        <f t="shared" si="6"/>
      </c>
    </row>
    <row r="303" spans="1:9" ht="12.75">
      <c r="A303" s="6">
        <v>301</v>
      </c>
      <c r="B303" s="224"/>
      <c r="C303" s="203"/>
      <c r="D303" s="198"/>
      <c r="F303" s="205"/>
      <c r="G303" s="185"/>
      <c r="H303" s="10" t="e">
        <f>VLOOKUP(Base_copie!D303,Categories!B$14:C$38,2)</f>
        <v>#N/A</v>
      </c>
      <c r="I303" s="6">
        <f t="shared" si="6"/>
      </c>
    </row>
    <row r="304" spans="1:9" ht="12.75">
      <c r="A304" s="6">
        <v>302</v>
      </c>
      <c r="B304" s="224"/>
      <c r="C304" s="203"/>
      <c r="D304" s="198"/>
      <c r="F304" s="205"/>
      <c r="G304" s="185"/>
      <c r="H304" s="10" t="e">
        <f>VLOOKUP(Base_copie!D304,Categories!B$14:C$38,2)</f>
        <v>#N/A</v>
      </c>
      <c r="I304" s="6">
        <f t="shared" si="6"/>
      </c>
    </row>
    <row r="305" spans="1:9" ht="12.75">
      <c r="A305" s="6">
        <v>303</v>
      </c>
      <c r="B305" s="224"/>
      <c r="C305" s="203"/>
      <c r="D305" s="198"/>
      <c r="F305" s="205"/>
      <c r="G305" s="185"/>
      <c r="H305" s="10" t="e">
        <f>VLOOKUP(Base_copie!D305,Categories!B$14:C$38,2)</f>
        <v>#N/A</v>
      </c>
      <c r="I305" s="6">
        <f aca="true" t="shared" si="7" ref="I305:I368">RIGHT(D305,2)</f>
      </c>
    </row>
    <row r="306" spans="1:9" ht="12.75">
      <c r="A306" s="6">
        <v>304</v>
      </c>
      <c r="B306" s="224"/>
      <c r="C306" s="203"/>
      <c r="D306" s="198"/>
      <c r="F306" s="219"/>
      <c r="G306" s="185"/>
      <c r="H306" s="10" t="e">
        <f>VLOOKUP(Base_copie!D306,Categories!B$14:C$38,2)</f>
        <v>#N/A</v>
      </c>
      <c r="I306" s="6">
        <f t="shared" si="7"/>
      </c>
    </row>
    <row r="307" spans="1:9" ht="12.75">
      <c r="A307" s="6">
        <v>305</v>
      </c>
      <c r="B307" s="224"/>
      <c r="C307" s="206"/>
      <c r="D307" s="225"/>
      <c r="F307" s="205"/>
      <c r="G307" s="185"/>
      <c r="H307" s="10" t="e">
        <f>VLOOKUP(Base_copie!D307,Categories!B$14:C$38,2)</f>
        <v>#N/A</v>
      </c>
      <c r="I307" s="6">
        <f t="shared" si="7"/>
      </c>
    </row>
    <row r="308" spans="1:9" ht="12.75">
      <c r="A308" s="6">
        <v>306</v>
      </c>
      <c r="B308" s="224"/>
      <c r="C308" s="206"/>
      <c r="D308" s="225"/>
      <c r="F308" s="205"/>
      <c r="G308" s="185"/>
      <c r="H308" s="10" t="e">
        <f>VLOOKUP(Base_copie!D308,Categories!B$14:C$38,2)</f>
        <v>#N/A</v>
      </c>
      <c r="I308" s="6">
        <f t="shared" si="7"/>
      </c>
    </row>
    <row r="309" spans="1:9" ht="12.75">
      <c r="A309" s="6">
        <v>307</v>
      </c>
      <c r="B309" s="224"/>
      <c r="C309" s="177"/>
      <c r="D309" s="195"/>
      <c r="E309" s="181"/>
      <c r="F309" s="181"/>
      <c r="G309" s="185"/>
      <c r="H309" s="10" t="e">
        <f>VLOOKUP(Base_copie!D309,Categories!B$14:C$38,2)</f>
        <v>#N/A</v>
      </c>
      <c r="I309" s="6">
        <f t="shared" si="7"/>
      </c>
    </row>
    <row r="310" spans="1:9" ht="12.75">
      <c r="A310" s="6">
        <v>308</v>
      </c>
      <c r="B310" s="224"/>
      <c r="C310" s="177"/>
      <c r="D310" s="195"/>
      <c r="E310" s="181"/>
      <c r="F310" s="181"/>
      <c r="G310" s="185"/>
      <c r="H310" s="10" t="e">
        <f>VLOOKUP(Base_copie!D310,Categories!B$14:C$38,2)</f>
        <v>#N/A</v>
      </c>
      <c r="I310" s="6">
        <f t="shared" si="7"/>
      </c>
    </row>
    <row r="311" spans="1:9" ht="12.75">
      <c r="A311" s="6">
        <v>309</v>
      </c>
      <c r="B311" s="224"/>
      <c r="C311" s="177"/>
      <c r="D311" s="195"/>
      <c r="E311" s="181"/>
      <c r="F311" s="181"/>
      <c r="G311" s="185"/>
      <c r="H311" s="10" t="e">
        <f>VLOOKUP(Base_copie!D311,Categories!B$14:C$38,2)</f>
        <v>#N/A</v>
      </c>
      <c r="I311" s="6">
        <f t="shared" si="7"/>
      </c>
    </row>
    <row r="312" spans="1:9" ht="12.75">
      <c r="A312" s="6">
        <v>310</v>
      </c>
      <c r="B312" s="224"/>
      <c r="C312" s="177"/>
      <c r="D312" s="195"/>
      <c r="E312" s="181"/>
      <c r="F312" s="181"/>
      <c r="G312" s="185"/>
      <c r="H312" s="10" t="e">
        <f>VLOOKUP(Base_copie!D312,Categories!B$14:C$38,2)</f>
        <v>#N/A</v>
      </c>
      <c r="I312" s="6">
        <f t="shared" si="7"/>
      </c>
    </row>
    <row r="313" spans="1:9" ht="12.75">
      <c r="A313" s="6">
        <v>311</v>
      </c>
      <c r="B313" s="224"/>
      <c r="C313" s="177"/>
      <c r="D313" s="195"/>
      <c r="E313" s="181"/>
      <c r="F313" s="181"/>
      <c r="G313" s="185"/>
      <c r="H313" s="10" t="e">
        <f>VLOOKUP(Base_copie!D313,Categories!B$14:C$38,2)</f>
        <v>#N/A</v>
      </c>
      <c r="I313" s="6">
        <f t="shared" si="7"/>
      </c>
    </row>
    <row r="314" spans="1:9" ht="12.75">
      <c r="A314" s="6">
        <v>312</v>
      </c>
      <c r="B314" s="224"/>
      <c r="C314" s="177"/>
      <c r="D314" s="195"/>
      <c r="E314" s="181"/>
      <c r="F314" s="181"/>
      <c r="G314" s="185"/>
      <c r="H314" s="10" t="e">
        <f>VLOOKUP(Base_copie!D314,Categories!B$14:C$38,2)</f>
        <v>#N/A</v>
      </c>
      <c r="I314" s="6">
        <f t="shared" si="7"/>
      </c>
    </row>
    <row r="315" spans="1:9" ht="12.75">
      <c r="A315" s="6">
        <v>313</v>
      </c>
      <c r="B315" s="224"/>
      <c r="C315" s="177"/>
      <c r="D315" s="195"/>
      <c r="E315" s="181"/>
      <c r="F315" s="181"/>
      <c r="G315" s="185"/>
      <c r="H315" s="10" t="e">
        <f>VLOOKUP(Base_copie!D315,Categories!B$14:C$38,2)</f>
        <v>#N/A</v>
      </c>
      <c r="I315" s="6">
        <f t="shared" si="7"/>
      </c>
    </row>
    <row r="316" spans="1:9" ht="12.75">
      <c r="A316" s="6">
        <v>314</v>
      </c>
      <c r="B316" s="224"/>
      <c r="C316" s="177"/>
      <c r="D316" s="195"/>
      <c r="E316" s="181"/>
      <c r="F316" s="181"/>
      <c r="G316" s="185"/>
      <c r="H316" s="10" t="e">
        <f>VLOOKUP(Base_copie!D316,Categories!B$14:C$38,2)</f>
        <v>#N/A</v>
      </c>
      <c r="I316" s="6">
        <f t="shared" si="7"/>
      </c>
    </row>
    <row r="317" spans="1:9" ht="12.75">
      <c r="A317" s="6">
        <v>315</v>
      </c>
      <c r="B317" s="224"/>
      <c r="C317" s="177"/>
      <c r="D317" s="195"/>
      <c r="E317" s="181"/>
      <c r="F317" s="181"/>
      <c r="G317" s="185"/>
      <c r="H317" s="10" t="e">
        <f>VLOOKUP(Base_copie!D317,Categories!B$14:C$38,2)</f>
        <v>#N/A</v>
      </c>
      <c r="I317" s="6">
        <f t="shared" si="7"/>
      </c>
    </row>
    <row r="318" spans="1:9" ht="12.75">
      <c r="A318" s="6">
        <v>316</v>
      </c>
      <c r="B318" s="197"/>
      <c r="C318" s="177"/>
      <c r="D318" s="195"/>
      <c r="E318" s="181"/>
      <c r="F318" s="181"/>
      <c r="G318" s="185"/>
      <c r="H318" s="10" t="e">
        <f>VLOOKUP(Base_copie!D318,Categories!B$14:C$38,2)</f>
        <v>#N/A</v>
      </c>
      <c r="I318" s="6">
        <f t="shared" si="7"/>
      </c>
    </row>
    <row r="319" spans="1:9" ht="12.75">
      <c r="A319" s="6">
        <v>317</v>
      </c>
      <c r="B319" s="197"/>
      <c r="C319" s="177"/>
      <c r="D319" s="195"/>
      <c r="E319" s="181"/>
      <c r="F319" s="181"/>
      <c r="G319" s="185"/>
      <c r="H319" s="10" t="e">
        <f>VLOOKUP(Base_copie!D319,Categories!B$14:C$38,2)</f>
        <v>#N/A</v>
      </c>
      <c r="I319" s="6">
        <f t="shared" si="7"/>
      </c>
    </row>
    <row r="320" spans="1:9" ht="12.75">
      <c r="A320" s="6">
        <v>318</v>
      </c>
      <c r="B320" s="197"/>
      <c r="C320" s="177"/>
      <c r="D320" s="195"/>
      <c r="E320" s="181"/>
      <c r="F320" s="181"/>
      <c r="G320" s="185"/>
      <c r="H320" s="10" t="e">
        <f>VLOOKUP(Base_copie!D320,Categories!B$14:C$38,2)</f>
        <v>#N/A</v>
      </c>
      <c r="I320" s="6">
        <f t="shared" si="7"/>
      </c>
    </row>
    <row r="321" spans="1:9" ht="12.75">
      <c r="A321" s="6">
        <v>319</v>
      </c>
      <c r="B321" s="197"/>
      <c r="C321" s="177"/>
      <c r="D321" s="194"/>
      <c r="E321" s="181"/>
      <c r="F321" s="181"/>
      <c r="G321" s="185"/>
      <c r="H321" s="10" t="e">
        <f>VLOOKUP(Base_copie!D321,Categories!B$14:C$38,2)</f>
        <v>#N/A</v>
      </c>
      <c r="I321" s="6">
        <f t="shared" si="7"/>
      </c>
    </row>
    <row r="322" spans="1:9" ht="12.75">
      <c r="A322" s="6">
        <v>320</v>
      </c>
      <c r="B322" s="197"/>
      <c r="C322" s="177"/>
      <c r="D322" s="195"/>
      <c r="E322" s="181"/>
      <c r="F322" s="181"/>
      <c r="G322" s="185"/>
      <c r="H322" s="10" t="e">
        <f>VLOOKUP(Base_copie!D322,Categories!B$14:C$38,2)</f>
        <v>#N/A</v>
      </c>
      <c r="I322" s="6">
        <f t="shared" si="7"/>
      </c>
    </row>
    <row r="323" spans="1:9" ht="12.75">
      <c r="A323" s="6">
        <v>321</v>
      </c>
      <c r="B323" s="197"/>
      <c r="C323" s="177"/>
      <c r="D323" s="195"/>
      <c r="E323" s="181"/>
      <c r="F323" s="181"/>
      <c r="G323" s="185"/>
      <c r="H323" s="10" t="e">
        <f>VLOOKUP(Base_copie!D323,Categories!B$14:C$38,2)</f>
        <v>#N/A</v>
      </c>
      <c r="I323" s="6">
        <f t="shared" si="7"/>
      </c>
    </row>
    <row r="324" spans="1:9" ht="12.75">
      <c r="A324" s="6">
        <v>322</v>
      </c>
      <c r="B324" s="197"/>
      <c r="C324" s="179"/>
      <c r="D324" s="195"/>
      <c r="E324" s="181"/>
      <c r="F324" s="181"/>
      <c r="G324" s="185"/>
      <c r="H324" s="10" t="e">
        <f>VLOOKUP(Base_copie!D324,Categories!B$14:C$38,2)</f>
        <v>#N/A</v>
      </c>
      <c r="I324" s="6">
        <f t="shared" si="7"/>
      </c>
    </row>
    <row r="325" spans="1:9" ht="12.75">
      <c r="A325" s="6">
        <v>323</v>
      </c>
      <c r="B325" s="197"/>
      <c r="C325" s="177"/>
      <c r="D325" s="195"/>
      <c r="E325" s="181"/>
      <c r="F325" s="181"/>
      <c r="G325" s="185"/>
      <c r="H325" s="10" t="e">
        <f>VLOOKUP(Base_copie!D325,Categories!B$14:C$38,2)</f>
        <v>#N/A</v>
      </c>
      <c r="I325" s="6">
        <f t="shared" si="7"/>
      </c>
    </row>
    <row r="326" spans="1:9" ht="12.75">
      <c r="A326" s="6">
        <v>324</v>
      </c>
      <c r="B326" s="197"/>
      <c r="C326" s="177"/>
      <c r="D326" s="195"/>
      <c r="E326" s="181"/>
      <c r="F326" s="183"/>
      <c r="G326" s="185"/>
      <c r="H326" s="10" t="e">
        <f>VLOOKUP(Base_copie!D326,Categories!B$14:C$38,2)</f>
        <v>#N/A</v>
      </c>
      <c r="I326" s="6">
        <f t="shared" si="7"/>
      </c>
    </row>
    <row r="327" spans="1:9" ht="12.75">
      <c r="A327" s="6">
        <v>325</v>
      </c>
      <c r="B327" s="197"/>
      <c r="G327" s="185"/>
      <c r="H327" s="10" t="e">
        <f>VLOOKUP(Base_copie!D327,Categories!B$14:C$38,2)</f>
        <v>#N/A</v>
      </c>
      <c r="I327" s="6">
        <f t="shared" si="7"/>
      </c>
    </row>
    <row r="328" spans="1:9" ht="12.75">
      <c r="A328" s="6">
        <v>326</v>
      </c>
      <c r="B328" s="197"/>
      <c r="G328" s="185"/>
      <c r="H328" s="10" t="e">
        <f>VLOOKUP(Base_copie!D328,Categories!B$14:C$38,2)</f>
        <v>#N/A</v>
      </c>
      <c r="I328" s="6">
        <f t="shared" si="7"/>
      </c>
    </row>
    <row r="329" spans="1:9" ht="12.75">
      <c r="A329" s="6">
        <v>327</v>
      </c>
      <c r="B329" s="197"/>
      <c r="G329" s="185"/>
      <c r="H329" s="10" t="e">
        <f>VLOOKUP(Base_copie!D329,Categories!B$14:C$38,2)</f>
        <v>#N/A</v>
      </c>
      <c r="I329" s="6">
        <f t="shared" si="7"/>
      </c>
    </row>
    <row r="330" spans="1:9" ht="12.75">
      <c r="A330" s="6">
        <v>328</v>
      </c>
      <c r="B330" s="197"/>
      <c r="G330" s="185"/>
      <c r="H330" s="10" t="e">
        <f>VLOOKUP(Base_copie!D330,Categories!B$14:C$38,2)</f>
        <v>#N/A</v>
      </c>
      <c r="I330" s="6">
        <f t="shared" si="7"/>
      </c>
    </row>
    <row r="331" spans="1:9" ht="12.75">
      <c r="A331" s="6">
        <v>329</v>
      </c>
      <c r="B331" s="197"/>
      <c r="G331" s="185"/>
      <c r="H331" s="10" t="e">
        <f>VLOOKUP(Base_copie!D331,Categories!B$14:C$38,2)</f>
        <v>#N/A</v>
      </c>
      <c r="I331" s="6">
        <f t="shared" si="7"/>
      </c>
    </row>
    <row r="332" spans="1:9" ht="12.75">
      <c r="A332" s="6">
        <v>330</v>
      </c>
      <c r="B332" s="197"/>
      <c r="G332" s="185"/>
      <c r="H332" s="10" t="e">
        <f>VLOOKUP(Base_copie!D332,Categories!B$14:C$38,2)</f>
        <v>#N/A</v>
      </c>
      <c r="I332" s="6">
        <f t="shared" si="7"/>
      </c>
    </row>
    <row r="333" spans="1:9" ht="12.75">
      <c r="A333" s="6">
        <v>331</v>
      </c>
      <c r="B333" s="197"/>
      <c r="G333" s="185"/>
      <c r="H333" s="10" t="e">
        <f>VLOOKUP(Base_copie!D333,Categories!B$14:C$38,2)</f>
        <v>#N/A</v>
      </c>
      <c r="I333" s="6">
        <f t="shared" si="7"/>
      </c>
    </row>
    <row r="334" spans="1:9" ht="12.75">
      <c r="A334" s="6">
        <v>332</v>
      </c>
      <c r="B334" s="197"/>
      <c r="G334" s="185"/>
      <c r="H334" s="10" t="e">
        <f>VLOOKUP(Base_copie!D334,Categories!B$14:C$38,2)</f>
        <v>#N/A</v>
      </c>
      <c r="I334" s="6">
        <f t="shared" si="7"/>
      </c>
    </row>
    <row r="335" spans="1:9" ht="12.75">
      <c r="A335" s="6">
        <v>333</v>
      </c>
      <c r="B335" s="197"/>
      <c r="G335" s="185"/>
      <c r="H335" s="10" t="e">
        <f>VLOOKUP(Base_copie!D335,Categories!B$14:C$38,2)</f>
        <v>#N/A</v>
      </c>
      <c r="I335" s="6">
        <f t="shared" si="7"/>
      </c>
    </row>
    <row r="336" spans="1:9" ht="12.75">
      <c r="A336" s="6">
        <v>334</v>
      </c>
      <c r="B336" s="197"/>
      <c r="G336" s="185"/>
      <c r="H336" s="10" t="e">
        <f>VLOOKUP(Base_copie!D336,Categories!B$14:C$38,2)</f>
        <v>#N/A</v>
      </c>
      <c r="I336" s="6">
        <f t="shared" si="7"/>
      </c>
    </row>
    <row r="337" spans="1:9" ht="12.75">
      <c r="A337" s="6">
        <v>335</v>
      </c>
      <c r="B337" s="197"/>
      <c r="C337" s="227"/>
      <c r="D337" s="228"/>
      <c r="E337" s="229"/>
      <c r="F337" s="228"/>
      <c r="G337" s="226"/>
      <c r="H337" s="10" t="e">
        <f>VLOOKUP(Base_copie!D337,Categories!B$14:C$38,2)</f>
        <v>#N/A</v>
      </c>
      <c r="I337" s="6">
        <f t="shared" si="7"/>
      </c>
    </row>
    <row r="338" spans="1:9" ht="12.75">
      <c r="A338" s="6">
        <v>336</v>
      </c>
      <c r="B338" s="197"/>
      <c r="C338" s="227"/>
      <c r="D338" s="230"/>
      <c r="E338" s="229"/>
      <c r="F338" s="229"/>
      <c r="G338" s="226"/>
      <c r="H338" s="10" t="e">
        <f>VLOOKUP(Base_copie!D338,Categories!B$14:C$38,2)</f>
        <v>#N/A</v>
      </c>
      <c r="I338" s="6">
        <f t="shared" si="7"/>
      </c>
    </row>
    <row r="339" spans="1:9" ht="12.75">
      <c r="A339" s="6">
        <v>337</v>
      </c>
      <c r="B339" s="197"/>
      <c r="C339" s="227"/>
      <c r="D339" s="230"/>
      <c r="E339" s="229"/>
      <c r="F339" s="229"/>
      <c r="G339" s="226"/>
      <c r="H339" s="10" t="e">
        <f>VLOOKUP(Base_copie!D339,Categories!B$14:C$38,2)</f>
        <v>#N/A</v>
      </c>
      <c r="I339" s="6">
        <f t="shared" si="7"/>
      </c>
    </row>
    <row r="340" spans="1:9" ht="12.75">
      <c r="A340" s="6">
        <v>338</v>
      </c>
      <c r="B340" s="197"/>
      <c r="C340" s="227"/>
      <c r="D340" s="230"/>
      <c r="E340" s="229"/>
      <c r="F340" s="229"/>
      <c r="G340" s="226"/>
      <c r="H340" s="10" t="e">
        <f>VLOOKUP(Base_copie!D340,Categories!B$14:C$38,2)</f>
        <v>#N/A</v>
      </c>
      <c r="I340" s="6">
        <f t="shared" si="7"/>
      </c>
    </row>
    <row r="341" spans="1:9" ht="12.75">
      <c r="A341" s="6">
        <v>339</v>
      </c>
      <c r="B341" s="212"/>
      <c r="C341" s="227"/>
      <c r="D341" s="230"/>
      <c r="E341" s="229"/>
      <c r="F341" s="229"/>
      <c r="G341" s="226"/>
      <c r="H341" s="10" t="e">
        <f>VLOOKUP(Base_copie!D341,Categories!B$14:C$38,2)</f>
        <v>#N/A</v>
      </c>
      <c r="I341" s="6">
        <f t="shared" si="7"/>
      </c>
    </row>
    <row r="342" spans="1:9" ht="12.75">
      <c r="A342" s="6">
        <v>340</v>
      </c>
      <c r="B342" s="212"/>
      <c r="C342" s="227"/>
      <c r="D342" s="230"/>
      <c r="E342" s="229"/>
      <c r="F342" s="229"/>
      <c r="G342" s="226"/>
      <c r="H342" s="10" t="e">
        <f>VLOOKUP(Base_copie!D342,Categories!B$14:C$38,2)</f>
        <v>#N/A</v>
      </c>
      <c r="I342" s="6">
        <f t="shared" si="7"/>
      </c>
    </row>
    <row r="343" spans="1:9" ht="12.75">
      <c r="A343" s="6">
        <v>341</v>
      </c>
      <c r="B343" s="212"/>
      <c r="C343" s="227"/>
      <c r="D343" s="230"/>
      <c r="E343" s="229"/>
      <c r="F343" s="229"/>
      <c r="G343" s="226"/>
      <c r="H343" s="10" t="e">
        <f>VLOOKUP(Base_copie!D343,Categories!B$14:C$38,2)</f>
        <v>#N/A</v>
      </c>
      <c r="I343" s="6">
        <f t="shared" si="7"/>
      </c>
    </row>
    <row r="344" spans="1:9" ht="12.75">
      <c r="A344" s="6">
        <v>342</v>
      </c>
      <c r="B344" s="212"/>
      <c r="C344" s="227"/>
      <c r="D344" s="230"/>
      <c r="E344" s="229"/>
      <c r="F344" s="229"/>
      <c r="G344" s="226"/>
      <c r="H344" s="10" t="e">
        <f>VLOOKUP(Base_copie!D344,Categories!B$14:C$38,2)</f>
        <v>#N/A</v>
      </c>
      <c r="I344" s="6">
        <f t="shared" si="7"/>
      </c>
    </row>
    <row r="345" spans="1:9" ht="12.75">
      <c r="A345" s="6">
        <v>343</v>
      </c>
      <c r="B345" s="212"/>
      <c r="C345" s="227"/>
      <c r="D345" s="230"/>
      <c r="E345" s="229"/>
      <c r="F345" s="228"/>
      <c r="G345" s="226"/>
      <c r="H345" s="10" t="e">
        <f>VLOOKUP(Base_copie!D345,Categories!B$14:C$38,2)</f>
        <v>#N/A</v>
      </c>
      <c r="I345" s="6">
        <f t="shared" si="7"/>
      </c>
    </row>
    <row r="346" spans="1:9" ht="12.75">
      <c r="A346" s="6">
        <v>344</v>
      </c>
      <c r="B346" s="212"/>
      <c r="C346" s="227"/>
      <c r="D346" s="230"/>
      <c r="E346" s="229"/>
      <c r="F346" s="229"/>
      <c r="G346" s="226"/>
      <c r="H346" s="10" t="e">
        <f>VLOOKUP(Base_copie!D346,Categories!B$14:C$38,2)</f>
        <v>#N/A</v>
      </c>
      <c r="I346" s="6">
        <f t="shared" si="7"/>
      </c>
    </row>
    <row r="347" spans="1:9" ht="12.75">
      <c r="A347" s="6">
        <v>345</v>
      </c>
      <c r="B347" s="224"/>
      <c r="C347" s="231"/>
      <c r="D347" s="232"/>
      <c r="E347" s="229"/>
      <c r="F347" s="229"/>
      <c r="G347" s="226"/>
      <c r="H347" s="10" t="e">
        <f>VLOOKUP(Base_copie!D347,Categories!B$14:C$38,2)</f>
        <v>#N/A</v>
      </c>
      <c r="I347" s="6">
        <f t="shared" si="7"/>
      </c>
    </row>
    <row r="348" spans="1:9" ht="12.75">
      <c r="A348" s="6">
        <v>346</v>
      </c>
      <c r="B348" s="203"/>
      <c r="C348" s="231"/>
      <c r="D348" s="232"/>
      <c r="E348" s="229"/>
      <c r="F348" s="229"/>
      <c r="G348" s="226"/>
      <c r="H348" s="10" t="e">
        <f>VLOOKUP(Base_copie!D348,Categories!B$14:C$38,2)</f>
        <v>#N/A</v>
      </c>
      <c r="I348" s="6">
        <f t="shared" si="7"/>
      </c>
    </row>
    <row r="349" spans="1:9" ht="12.75">
      <c r="A349" s="6">
        <v>347</v>
      </c>
      <c r="B349" s="223"/>
      <c r="H349" s="10" t="e">
        <f>VLOOKUP(Base_copie!D349,Categories!B$14:C$38,2)</f>
        <v>#N/A</v>
      </c>
      <c r="I349" s="6">
        <f t="shared" si="7"/>
      </c>
    </row>
    <row r="350" spans="1:9" ht="12.75">
      <c r="A350" s="6">
        <v>348</v>
      </c>
      <c r="B350" s="223"/>
      <c r="H350" s="10" t="e">
        <f>VLOOKUP(Base_copie!D350,Categories!B$14:C$38,2)</f>
        <v>#N/A</v>
      </c>
      <c r="I350" s="6">
        <f t="shared" si="7"/>
      </c>
    </row>
    <row r="351" spans="1:9" ht="12.75">
      <c r="A351" s="6">
        <v>349</v>
      </c>
      <c r="B351" s="223"/>
      <c r="H351" s="10" t="e">
        <f>VLOOKUP(Base_copie!D351,Categories!B$14:C$38,2)</f>
        <v>#N/A</v>
      </c>
      <c r="I351" s="6">
        <f t="shared" si="7"/>
      </c>
    </row>
    <row r="352" spans="1:9" ht="12.75">
      <c r="A352" s="6">
        <v>350</v>
      </c>
      <c r="B352" s="223"/>
      <c r="H352" s="10" t="e">
        <f>VLOOKUP(Base_copie!D352,Categories!B$14:C$38,2)</f>
        <v>#N/A</v>
      </c>
      <c r="I352" s="6">
        <f t="shared" si="7"/>
      </c>
    </row>
    <row r="353" spans="1:9" ht="12.75">
      <c r="A353" s="6">
        <v>351</v>
      </c>
      <c r="B353" s="223"/>
      <c r="H353" s="10" t="e">
        <f>VLOOKUP(Base_copie!D353,Categories!B$14:C$38,2)</f>
        <v>#N/A</v>
      </c>
      <c r="I353" s="6">
        <f t="shared" si="7"/>
      </c>
    </row>
    <row r="354" spans="1:9" ht="12.75">
      <c r="A354" s="6">
        <v>352</v>
      </c>
      <c r="B354" s="223"/>
      <c r="H354" s="10" t="e">
        <f>VLOOKUP(Base_copie!D354,Categories!B$14:C$38,2)</f>
        <v>#N/A</v>
      </c>
      <c r="I354" s="6">
        <f t="shared" si="7"/>
      </c>
    </row>
    <row r="355" spans="1:9" ht="12.75">
      <c r="A355" s="6">
        <v>353</v>
      </c>
      <c r="B355" s="223"/>
      <c r="H355" s="10" t="e">
        <f>VLOOKUP(Base_copie!D355,Categories!B$14:C$38,2)</f>
        <v>#N/A</v>
      </c>
      <c r="I355" s="6">
        <f t="shared" si="7"/>
      </c>
    </row>
    <row r="356" spans="1:9" ht="12.75">
      <c r="A356" s="6">
        <v>354</v>
      </c>
      <c r="B356" s="223"/>
      <c r="H356" s="10" t="e">
        <f>VLOOKUP(Base_copie!D356,Categories!B$14:C$38,2)</f>
        <v>#N/A</v>
      </c>
      <c r="I356" s="6">
        <f t="shared" si="7"/>
      </c>
    </row>
    <row r="357" spans="1:9" ht="12.75">
      <c r="A357" s="6">
        <v>355</v>
      </c>
      <c r="B357" s="223"/>
      <c r="H357" s="10" t="e">
        <f>VLOOKUP(Base_copie!D357,Categories!B$14:C$38,2)</f>
        <v>#N/A</v>
      </c>
      <c r="I357" s="6">
        <f t="shared" si="7"/>
      </c>
    </row>
    <row r="358" spans="1:9" ht="12.75">
      <c r="A358" s="6">
        <v>356</v>
      </c>
      <c r="B358" s="223"/>
      <c r="H358" s="10" t="e">
        <f>VLOOKUP(Base_copie!D358,Categories!B$14:C$38,2)</f>
        <v>#N/A</v>
      </c>
      <c r="I358" s="6">
        <f t="shared" si="7"/>
      </c>
    </row>
    <row r="359" spans="1:9" ht="12.75">
      <c r="A359" s="6">
        <v>357</v>
      </c>
      <c r="B359" s="223"/>
      <c r="H359" s="10" t="e">
        <f>VLOOKUP(Base_copie!D359,Categories!B$14:C$38,2)</f>
        <v>#N/A</v>
      </c>
      <c r="I359" s="6">
        <f t="shared" si="7"/>
      </c>
    </row>
    <row r="360" spans="1:9" ht="12.75">
      <c r="A360" s="6">
        <v>358</v>
      </c>
      <c r="B360" s="223"/>
      <c r="H360" s="10" t="e">
        <f>VLOOKUP(Base_copie!D360,Categories!B$14:C$38,2)</f>
        <v>#N/A</v>
      </c>
      <c r="I360" s="6">
        <f t="shared" si="7"/>
      </c>
    </row>
    <row r="361" spans="1:9" ht="12.75">
      <c r="A361" s="6">
        <v>359</v>
      </c>
      <c r="B361" s="223"/>
      <c r="H361" s="10" t="e">
        <f>VLOOKUP(Base_copie!D361,Categories!B$14:C$38,2)</f>
        <v>#N/A</v>
      </c>
      <c r="I361" s="6">
        <f t="shared" si="7"/>
      </c>
    </row>
    <row r="362" spans="1:9" ht="12.75">
      <c r="A362" s="6">
        <v>360</v>
      </c>
      <c r="B362" s="223"/>
      <c r="H362" s="10" t="e">
        <f>VLOOKUP(Base_copie!D362,Categories!B$14:C$38,2)</f>
        <v>#N/A</v>
      </c>
      <c r="I362" s="6">
        <f t="shared" si="7"/>
      </c>
    </row>
    <row r="363" spans="1:9" ht="12.75">
      <c r="A363" s="6">
        <v>361</v>
      </c>
      <c r="B363" s="7"/>
      <c r="H363" s="10" t="e">
        <f>VLOOKUP(Base_copie!D363,Categories!B$14:C$38,2)</f>
        <v>#N/A</v>
      </c>
      <c r="I363" s="6">
        <f t="shared" si="7"/>
      </c>
    </row>
    <row r="364" spans="1:9" ht="12.75">
      <c r="A364" s="6">
        <v>362</v>
      </c>
      <c r="B364" s="7"/>
      <c r="H364" s="10" t="e">
        <f>VLOOKUP(Base_copie!D364,Categories!B$14:C$38,2)</f>
        <v>#N/A</v>
      </c>
      <c r="I364" s="6">
        <f t="shared" si="7"/>
      </c>
    </row>
    <row r="365" spans="1:9" ht="12.75">
      <c r="A365" s="6">
        <v>363</v>
      </c>
      <c r="B365" s="7"/>
      <c r="H365" s="10" t="e">
        <f>VLOOKUP(Base_copie!D365,Categories!B$14:C$38,2)</f>
        <v>#N/A</v>
      </c>
      <c r="I365" s="6">
        <f t="shared" si="7"/>
      </c>
    </row>
    <row r="366" spans="1:9" ht="12.75">
      <c r="A366" s="6">
        <v>364</v>
      </c>
      <c r="B366" s="7"/>
      <c r="H366" s="10" t="e">
        <f>VLOOKUP(Base_copie!D366,Categories!B$14:C$38,2)</f>
        <v>#N/A</v>
      </c>
      <c r="I366" s="6">
        <f t="shared" si="7"/>
      </c>
    </row>
    <row r="367" spans="1:9" ht="12.75">
      <c r="A367" s="6">
        <v>365</v>
      </c>
      <c r="B367" s="7"/>
      <c r="H367" s="10" t="e">
        <f>VLOOKUP(Base_copie!D367,Categories!B$14:C$38,2)</f>
        <v>#N/A</v>
      </c>
      <c r="I367" s="6">
        <f t="shared" si="7"/>
      </c>
    </row>
    <row r="368" spans="1:9" ht="12.75">
      <c r="A368" s="6">
        <v>366</v>
      </c>
      <c r="B368" s="7"/>
      <c r="H368" s="10" t="e">
        <f>VLOOKUP(Base_copie!D368,Categories!B$14:C$38,2)</f>
        <v>#N/A</v>
      </c>
      <c r="I368" s="6">
        <f t="shared" si="7"/>
      </c>
    </row>
    <row r="369" spans="1:9" ht="12.75">
      <c r="A369" s="6">
        <v>367</v>
      </c>
      <c r="B369" s="7"/>
      <c r="H369" s="10" t="e">
        <f>VLOOKUP(Base_copie!D369,Categories!B$14:C$38,2)</f>
        <v>#N/A</v>
      </c>
      <c r="I369" s="6">
        <f aca="true" t="shared" si="8" ref="I369:I432">RIGHT(D369,2)</f>
      </c>
    </row>
    <row r="370" spans="1:9" ht="12.75">
      <c r="A370" s="6">
        <v>368</v>
      </c>
      <c r="B370" s="7"/>
      <c r="H370" s="10" t="e">
        <f>VLOOKUP(Base_copie!D370,Categories!B$14:C$38,2)</f>
        <v>#N/A</v>
      </c>
      <c r="I370" s="6">
        <f t="shared" si="8"/>
      </c>
    </row>
    <row r="371" spans="1:9" ht="12.75">
      <c r="A371" s="6">
        <v>369</v>
      </c>
      <c r="B371" s="7"/>
      <c r="H371" s="10" t="e">
        <f>VLOOKUP(Base_copie!D371,Categories!B$14:C$38,2)</f>
        <v>#N/A</v>
      </c>
      <c r="I371" s="6">
        <f t="shared" si="8"/>
      </c>
    </row>
    <row r="372" spans="1:9" ht="12.75">
      <c r="A372" s="6">
        <v>370</v>
      </c>
      <c r="B372" s="7"/>
      <c r="H372" s="10" t="e">
        <f>VLOOKUP(Base_copie!D372,Categories!B$14:C$38,2)</f>
        <v>#N/A</v>
      </c>
      <c r="I372" s="6">
        <f t="shared" si="8"/>
      </c>
    </row>
    <row r="373" spans="1:9" ht="12.75">
      <c r="A373" s="6">
        <v>371</v>
      </c>
      <c r="B373" s="7"/>
      <c r="H373" s="10" t="e">
        <f>VLOOKUP(Base_copie!D373,Categories!B$14:C$38,2)</f>
        <v>#N/A</v>
      </c>
      <c r="I373" s="6">
        <f t="shared" si="8"/>
      </c>
    </row>
    <row r="374" spans="1:9" ht="12.75">
      <c r="A374" s="6">
        <v>372</v>
      </c>
      <c r="B374" s="7"/>
      <c r="H374" s="10" t="e">
        <f>VLOOKUP(Base_copie!D374,Categories!B$14:C$38,2)</f>
        <v>#N/A</v>
      </c>
      <c r="I374" s="6">
        <f t="shared" si="8"/>
      </c>
    </row>
    <row r="375" spans="1:9" ht="12.75">
      <c r="A375" s="6">
        <v>373</v>
      </c>
      <c r="B375" s="7"/>
      <c r="H375" s="10" t="e">
        <f>VLOOKUP(Base_copie!D375,Categories!B$14:C$38,2)</f>
        <v>#N/A</v>
      </c>
      <c r="I375" s="6">
        <f t="shared" si="8"/>
      </c>
    </row>
    <row r="376" spans="1:9" ht="12.75">
      <c r="A376" s="6">
        <v>374</v>
      </c>
      <c r="B376" s="7"/>
      <c r="H376" s="10" t="e">
        <f>VLOOKUP(Base_copie!D376,Categories!B$14:C$38,2)</f>
        <v>#N/A</v>
      </c>
      <c r="I376" s="6">
        <f t="shared" si="8"/>
      </c>
    </row>
    <row r="377" spans="1:9" ht="12.75">
      <c r="A377" s="6">
        <v>375</v>
      </c>
      <c r="B377" s="7"/>
      <c r="H377" s="10" t="e">
        <f>VLOOKUP(Base_copie!D377,Categories!B$14:C$38,2)</f>
        <v>#N/A</v>
      </c>
      <c r="I377" s="6">
        <f t="shared" si="8"/>
      </c>
    </row>
    <row r="378" spans="1:9" ht="12.75">
      <c r="A378" s="6">
        <v>376</v>
      </c>
      <c r="B378" s="7"/>
      <c r="H378" s="10" t="e">
        <f>VLOOKUP(Base_copie!D378,Categories!B$14:C$38,2)</f>
        <v>#N/A</v>
      </c>
      <c r="I378" s="6">
        <f t="shared" si="8"/>
      </c>
    </row>
    <row r="379" spans="1:9" ht="12.75">
      <c r="A379" s="6">
        <v>377</v>
      </c>
      <c r="B379" s="7"/>
      <c r="H379" s="10" t="e">
        <f>VLOOKUP(Base_copie!D379,Categories!B$14:C$38,2)</f>
        <v>#N/A</v>
      </c>
      <c r="I379" s="6">
        <f t="shared" si="8"/>
      </c>
    </row>
    <row r="380" spans="1:9" ht="12.75">
      <c r="A380" s="6">
        <v>378</v>
      </c>
      <c r="B380" s="7"/>
      <c r="H380" s="10" t="e">
        <f>VLOOKUP(Base_copie!D380,Categories!B$14:C$38,2)</f>
        <v>#N/A</v>
      </c>
      <c r="I380" s="6">
        <f t="shared" si="8"/>
      </c>
    </row>
    <row r="381" spans="1:9" ht="12.75">
      <c r="A381" s="6">
        <v>379</v>
      </c>
      <c r="B381" s="7"/>
      <c r="H381" s="10" t="e">
        <f>VLOOKUP(Base_copie!D381,Categories!B$14:C$38,2)</f>
        <v>#N/A</v>
      </c>
      <c r="I381" s="6">
        <f t="shared" si="8"/>
      </c>
    </row>
    <row r="382" spans="1:9" ht="12.75">
      <c r="A382" s="6">
        <v>380</v>
      </c>
      <c r="B382" s="7"/>
      <c r="H382" s="10" t="e">
        <f>VLOOKUP(Base_copie!D382,Categories!B$14:C$38,2)</f>
        <v>#N/A</v>
      </c>
      <c r="I382" s="6">
        <f t="shared" si="8"/>
      </c>
    </row>
    <row r="383" spans="1:9" ht="12.75">
      <c r="A383" s="6">
        <v>381</v>
      </c>
      <c r="B383" s="7"/>
      <c r="H383" s="10" t="e">
        <f>VLOOKUP(Base_copie!D383,Categories!B$14:C$38,2)</f>
        <v>#N/A</v>
      </c>
      <c r="I383" s="6">
        <f t="shared" si="8"/>
      </c>
    </row>
    <row r="384" spans="1:9" ht="12.75">
      <c r="A384" s="6">
        <v>382</v>
      </c>
      <c r="B384" s="7"/>
      <c r="H384" s="10" t="e">
        <f>VLOOKUP(Base_copie!D384,Categories!B$14:C$38,2)</f>
        <v>#N/A</v>
      </c>
      <c r="I384" s="6">
        <f t="shared" si="8"/>
      </c>
    </row>
    <row r="385" spans="1:9" ht="12.75">
      <c r="A385" s="6">
        <v>383</v>
      </c>
      <c r="B385" s="7"/>
      <c r="H385" s="10" t="e">
        <f>VLOOKUP(Base_copie!D385,Categories!B$14:C$38,2)</f>
        <v>#N/A</v>
      </c>
      <c r="I385" s="6">
        <f t="shared" si="8"/>
      </c>
    </row>
    <row r="386" spans="1:9" ht="12.75">
      <c r="A386" s="6">
        <v>384</v>
      </c>
      <c r="B386" s="7"/>
      <c r="H386" s="10" t="e">
        <f>VLOOKUP(Base_copie!D386,Categories!B$14:C$38,2)</f>
        <v>#N/A</v>
      </c>
      <c r="I386" s="6">
        <f t="shared" si="8"/>
      </c>
    </row>
    <row r="387" spans="1:9" ht="12.75">
      <c r="A387" s="6">
        <v>385</v>
      </c>
      <c r="B387" s="7"/>
      <c r="H387" s="10" t="e">
        <f>VLOOKUP(Base_copie!D387,Categories!B$14:C$38,2)</f>
        <v>#N/A</v>
      </c>
      <c r="I387" s="6">
        <f t="shared" si="8"/>
      </c>
    </row>
    <row r="388" spans="1:9" ht="12.75">
      <c r="A388" s="6">
        <v>386</v>
      </c>
      <c r="B388" s="7"/>
      <c r="H388" s="10" t="e">
        <f>VLOOKUP(Base_copie!D388,Categories!B$14:C$38,2)</f>
        <v>#N/A</v>
      </c>
      <c r="I388" s="6">
        <f t="shared" si="8"/>
      </c>
    </row>
    <row r="389" spans="1:9" ht="12.75">
      <c r="A389" s="6">
        <v>387</v>
      </c>
      <c r="B389" s="7"/>
      <c r="H389" s="10" t="e">
        <f>VLOOKUP(Base_copie!D389,Categories!B$14:C$38,2)</f>
        <v>#N/A</v>
      </c>
      <c r="I389" s="6">
        <f t="shared" si="8"/>
      </c>
    </row>
    <row r="390" spans="1:9" ht="12.75">
      <c r="A390" s="6">
        <v>388</v>
      </c>
      <c r="B390" s="7"/>
      <c r="H390" s="10" t="e">
        <f>VLOOKUP(Base_copie!D390,Categories!B$14:C$38,2)</f>
        <v>#N/A</v>
      </c>
      <c r="I390" s="6">
        <f t="shared" si="8"/>
      </c>
    </row>
    <row r="391" spans="1:9" ht="12.75">
      <c r="A391" s="6">
        <v>389</v>
      </c>
      <c r="B391" s="7"/>
      <c r="H391" s="10" t="e">
        <f>VLOOKUP(Base_copie!D391,Categories!B$14:C$38,2)</f>
        <v>#N/A</v>
      </c>
      <c r="I391" s="6">
        <f t="shared" si="8"/>
      </c>
    </row>
    <row r="392" spans="1:9" ht="12.75">
      <c r="A392" s="6">
        <v>390</v>
      </c>
      <c r="B392" s="7"/>
      <c r="H392" s="10" t="e">
        <f>VLOOKUP(Base_copie!D392,Categories!B$14:C$38,2)</f>
        <v>#N/A</v>
      </c>
      <c r="I392" s="6">
        <f t="shared" si="8"/>
      </c>
    </row>
    <row r="393" spans="1:9" ht="12.75">
      <c r="A393" s="6">
        <v>391</v>
      </c>
      <c r="B393" s="7"/>
      <c r="H393" s="10" t="e">
        <f>VLOOKUP(Base_copie!D393,Categories!B$14:C$38,2)</f>
        <v>#N/A</v>
      </c>
      <c r="I393" s="6">
        <f t="shared" si="8"/>
      </c>
    </row>
    <row r="394" spans="1:9" ht="12.75">
      <c r="A394" s="6">
        <v>392</v>
      </c>
      <c r="B394" s="7"/>
      <c r="H394" s="10" t="e">
        <f>VLOOKUP(Base_copie!D394,Categories!B$14:C$38,2)</f>
        <v>#N/A</v>
      </c>
      <c r="I394" s="6">
        <f t="shared" si="8"/>
      </c>
    </row>
    <row r="395" spans="1:9" ht="12.75">
      <c r="A395" s="6">
        <v>393</v>
      </c>
      <c r="B395" s="7"/>
      <c r="H395" s="10" t="e">
        <f>VLOOKUP(Base_copie!D395,Categories!B$14:C$38,2)</f>
        <v>#N/A</v>
      </c>
      <c r="I395" s="6">
        <f t="shared" si="8"/>
      </c>
    </row>
    <row r="396" spans="1:9" ht="12.75">
      <c r="A396" s="6">
        <v>394</v>
      </c>
      <c r="B396" s="7"/>
      <c r="H396" s="10" t="e">
        <f>VLOOKUP(Base_copie!D396,Categories!B$14:C$38,2)</f>
        <v>#N/A</v>
      </c>
      <c r="I396" s="6">
        <f t="shared" si="8"/>
      </c>
    </row>
    <row r="397" spans="1:9" ht="12.75">
      <c r="A397" s="6">
        <v>395</v>
      </c>
      <c r="B397" s="7"/>
      <c r="H397" s="10" t="e">
        <f>VLOOKUP(Base_copie!D397,Categories!B$14:C$38,2)</f>
        <v>#N/A</v>
      </c>
      <c r="I397" s="6">
        <f t="shared" si="8"/>
      </c>
    </row>
    <row r="398" spans="1:9" ht="12.75">
      <c r="A398" s="6">
        <v>396</v>
      </c>
      <c r="B398" s="7"/>
      <c r="H398" s="10" t="e">
        <f>VLOOKUP(Base_copie!D398,Categories!B$14:C$38,2)</f>
        <v>#N/A</v>
      </c>
      <c r="I398" s="6">
        <f t="shared" si="8"/>
      </c>
    </row>
    <row r="399" spans="1:9" ht="12.75">
      <c r="A399" s="6">
        <v>397</v>
      </c>
      <c r="B399" s="7"/>
      <c r="H399" s="10" t="e">
        <f>VLOOKUP(Base_copie!D399,Categories!B$14:C$38,2)</f>
        <v>#N/A</v>
      </c>
      <c r="I399" s="6">
        <f t="shared" si="8"/>
      </c>
    </row>
    <row r="400" spans="1:9" ht="12.75">
      <c r="A400" s="6">
        <v>398</v>
      </c>
      <c r="B400" s="7"/>
      <c r="H400" s="10" t="e">
        <f>VLOOKUP(Base_copie!D400,Categories!B$14:C$38,2)</f>
        <v>#N/A</v>
      </c>
      <c r="I400" s="6">
        <f t="shared" si="8"/>
      </c>
    </row>
    <row r="401" spans="1:9" ht="12.75">
      <c r="A401" s="6">
        <v>399</v>
      </c>
      <c r="B401" s="7"/>
      <c r="H401" s="10" t="e">
        <f>VLOOKUP(Base_copie!D401,Categories!B$14:C$38,2)</f>
        <v>#N/A</v>
      </c>
      <c r="I401" s="6">
        <f t="shared" si="8"/>
      </c>
    </row>
    <row r="402" spans="1:9" ht="12.75">
      <c r="A402" s="6">
        <v>400</v>
      </c>
      <c r="B402" s="7"/>
      <c r="H402" s="10" t="e">
        <f>VLOOKUP(Base_copie!D402,Categories!B$14:C$38,2)</f>
        <v>#N/A</v>
      </c>
      <c r="I402" s="6">
        <f t="shared" si="8"/>
      </c>
    </row>
    <row r="403" spans="1:9" ht="12.75">
      <c r="A403" s="6">
        <v>401</v>
      </c>
      <c r="B403" s="7"/>
      <c r="H403" s="10" t="e">
        <f>VLOOKUP(Base_copie!D403,Categories!B$14:C$38,2)</f>
        <v>#N/A</v>
      </c>
      <c r="I403" s="6">
        <f t="shared" si="8"/>
      </c>
    </row>
    <row r="404" spans="1:9" ht="12.75">
      <c r="A404" s="6">
        <v>402</v>
      </c>
      <c r="B404" s="7"/>
      <c r="H404" s="10" t="e">
        <f>VLOOKUP(Base_copie!D404,Categories!B$14:C$38,2)</f>
        <v>#N/A</v>
      </c>
      <c r="I404" s="6">
        <f t="shared" si="8"/>
      </c>
    </row>
    <row r="405" spans="1:9" ht="12.75">
      <c r="A405" s="6">
        <v>403</v>
      </c>
      <c r="B405" s="7"/>
      <c r="H405" s="10" t="e">
        <f>VLOOKUP(Base_copie!D405,Categories!B$14:C$38,2)</f>
        <v>#N/A</v>
      </c>
      <c r="I405" s="6">
        <f t="shared" si="8"/>
      </c>
    </row>
    <row r="406" spans="1:9" ht="12.75">
      <c r="A406" s="6">
        <v>404</v>
      </c>
      <c r="B406" s="7"/>
      <c r="H406" s="10" t="e">
        <f>VLOOKUP(Base_copie!D406,Categories!B$14:C$38,2)</f>
        <v>#N/A</v>
      </c>
      <c r="I406" s="6">
        <f t="shared" si="8"/>
      </c>
    </row>
    <row r="407" spans="1:9" ht="12.75">
      <c r="A407" s="6">
        <v>405</v>
      </c>
      <c r="B407" s="7"/>
      <c r="H407" s="10" t="e">
        <f>VLOOKUP(Base_copie!D407,Categories!B$14:C$38,2)</f>
        <v>#N/A</v>
      </c>
      <c r="I407" s="6">
        <f t="shared" si="8"/>
      </c>
    </row>
    <row r="408" spans="1:9" ht="12.75">
      <c r="A408" s="6">
        <v>406</v>
      </c>
      <c r="B408" s="7"/>
      <c r="H408" s="10" t="e">
        <f>VLOOKUP(Base_copie!D408,Categories!B$14:C$38,2)</f>
        <v>#N/A</v>
      </c>
      <c r="I408" s="6">
        <f t="shared" si="8"/>
      </c>
    </row>
    <row r="409" spans="1:9" ht="12.75">
      <c r="A409" s="6">
        <v>407</v>
      </c>
      <c r="B409" s="7"/>
      <c r="H409" s="10" t="e">
        <f>VLOOKUP(Base_copie!D409,Categories!B$14:C$38,2)</f>
        <v>#N/A</v>
      </c>
      <c r="I409" s="6">
        <f t="shared" si="8"/>
      </c>
    </row>
    <row r="410" spans="1:9" ht="12.75">
      <c r="A410" s="6">
        <v>408</v>
      </c>
      <c r="B410" s="7"/>
      <c r="H410" s="10" t="e">
        <f>VLOOKUP(Base_copie!D410,Categories!B$14:C$38,2)</f>
        <v>#N/A</v>
      </c>
      <c r="I410" s="6">
        <f t="shared" si="8"/>
      </c>
    </row>
    <row r="411" spans="1:9" ht="12.75">
      <c r="A411" s="6">
        <v>409</v>
      </c>
      <c r="B411" s="7"/>
      <c r="H411" s="10" t="e">
        <f>VLOOKUP(Base_copie!D411,Categories!B$14:C$38,2)</f>
        <v>#N/A</v>
      </c>
      <c r="I411" s="6">
        <f t="shared" si="8"/>
      </c>
    </row>
    <row r="412" spans="1:9" ht="12.75">
      <c r="A412" s="6">
        <v>410</v>
      </c>
      <c r="B412" s="7"/>
      <c r="H412" s="10" t="e">
        <f>VLOOKUP(Base_copie!D412,Categories!B$14:C$38,2)</f>
        <v>#N/A</v>
      </c>
      <c r="I412" s="6">
        <f t="shared" si="8"/>
      </c>
    </row>
    <row r="413" spans="1:9" ht="12.75">
      <c r="A413" s="6">
        <v>411</v>
      </c>
      <c r="B413" s="7"/>
      <c r="H413" s="10" t="e">
        <f>VLOOKUP(Base_copie!D413,Categories!B$14:C$38,2)</f>
        <v>#N/A</v>
      </c>
      <c r="I413" s="6">
        <f t="shared" si="8"/>
      </c>
    </row>
    <row r="414" spans="1:9" ht="12.75">
      <c r="A414" s="6">
        <v>412</v>
      </c>
      <c r="B414" s="7"/>
      <c r="H414" s="10" t="e">
        <f>VLOOKUP(Base_copie!D414,Categories!B$14:C$38,2)</f>
        <v>#N/A</v>
      </c>
      <c r="I414" s="6">
        <f t="shared" si="8"/>
      </c>
    </row>
    <row r="415" spans="1:9" ht="12.75">
      <c r="A415" s="6">
        <v>413</v>
      </c>
      <c r="B415" s="7"/>
      <c r="H415" s="10" t="e">
        <f>VLOOKUP(Base_copie!D415,Categories!B$14:C$38,2)</f>
        <v>#N/A</v>
      </c>
      <c r="I415" s="6">
        <f t="shared" si="8"/>
      </c>
    </row>
    <row r="416" spans="1:9" ht="12.75">
      <c r="A416" s="6">
        <v>414</v>
      </c>
      <c r="B416" s="7"/>
      <c r="H416" s="10" t="e">
        <f>VLOOKUP(Base_copie!D416,Categories!B$14:C$38,2)</f>
        <v>#N/A</v>
      </c>
      <c r="I416" s="6">
        <f t="shared" si="8"/>
      </c>
    </row>
    <row r="417" spans="1:9" ht="12.75">
      <c r="A417" s="6">
        <v>415</v>
      </c>
      <c r="B417" s="7"/>
      <c r="H417" s="10" t="e">
        <f>VLOOKUP(Base_copie!D417,Categories!B$14:C$38,2)</f>
        <v>#N/A</v>
      </c>
      <c r="I417" s="6">
        <f t="shared" si="8"/>
      </c>
    </row>
    <row r="418" spans="1:9" ht="12.75">
      <c r="A418" s="6">
        <v>416</v>
      </c>
      <c r="B418" s="7"/>
      <c r="H418" s="10" t="e">
        <f>VLOOKUP(Base_copie!D418,Categories!B$14:C$38,2)</f>
        <v>#N/A</v>
      </c>
      <c r="I418" s="6">
        <f t="shared" si="8"/>
      </c>
    </row>
    <row r="419" spans="1:9" ht="12.75">
      <c r="A419" s="6">
        <v>417</v>
      </c>
      <c r="B419" s="7"/>
      <c r="H419" s="10" t="e">
        <f>VLOOKUP(Base_copie!D419,Categories!B$14:C$38,2)</f>
        <v>#N/A</v>
      </c>
      <c r="I419" s="6">
        <f t="shared" si="8"/>
      </c>
    </row>
    <row r="420" spans="1:9" ht="12.75">
      <c r="A420" s="6">
        <v>418</v>
      </c>
      <c r="B420" s="7"/>
      <c r="H420" s="10" t="e">
        <f>VLOOKUP(Base_copie!D420,Categories!B$14:C$38,2)</f>
        <v>#N/A</v>
      </c>
      <c r="I420" s="6">
        <f t="shared" si="8"/>
      </c>
    </row>
    <row r="421" spans="1:9" ht="12.75">
      <c r="A421" s="6">
        <v>419</v>
      </c>
      <c r="B421" s="7"/>
      <c r="H421" s="10" t="e">
        <f>VLOOKUP(Base_copie!D421,Categories!B$14:C$38,2)</f>
        <v>#N/A</v>
      </c>
      <c r="I421" s="6">
        <f t="shared" si="8"/>
      </c>
    </row>
    <row r="422" spans="1:9" ht="12.75">
      <c r="A422" s="6">
        <v>420</v>
      </c>
      <c r="B422" s="7"/>
      <c r="H422" s="10" t="e">
        <f>VLOOKUP(Base_copie!D422,Categories!B$14:C$38,2)</f>
        <v>#N/A</v>
      </c>
      <c r="I422" s="6">
        <f t="shared" si="8"/>
      </c>
    </row>
    <row r="423" spans="1:9" ht="12.75">
      <c r="A423" s="6">
        <v>421</v>
      </c>
      <c r="B423" s="7"/>
      <c r="H423" s="10" t="e">
        <f>VLOOKUP(Base_copie!D423,Categories!B$14:C$38,2)</f>
        <v>#N/A</v>
      </c>
      <c r="I423" s="6">
        <f t="shared" si="8"/>
      </c>
    </row>
    <row r="424" spans="1:9" ht="12.75">
      <c r="A424" s="6">
        <v>422</v>
      </c>
      <c r="B424" s="7"/>
      <c r="H424" s="10" t="e">
        <f>VLOOKUP(Base_copie!D424,Categories!B$14:C$38,2)</f>
        <v>#N/A</v>
      </c>
      <c r="I424" s="6">
        <f t="shared" si="8"/>
      </c>
    </row>
    <row r="425" spans="1:9" ht="12.75">
      <c r="A425" s="6">
        <v>423</v>
      </c>
      <c r="B425" s="7"/>
      <c r="H425" s="10" t="e">
        <f>VLOOKUP(Base_copie!D425,Categories!B$14:C$38,2)</f>
        <v>#N/A</v>
      </c>
      <c r="I425" s="6">
        <f t="shared" si="8"/>
      </c>
    </row>
    <row r="426" spans="1:9" ht="12.75">
      <c r="A426" s="6">
        <v>424</v>
      </c>
      <c r="B426" s="7"/>
      <c r="H426" s="10" t="e">
        <f>VLOOKUP(Base_copie!D426,Categories!B$14:C$38,2)</f>
        <v>#N/A</v>
      </c>
      <c r="I426" s="6">
        <f t="shared" si="8"/>
      </c>
    </row>
    <row r="427" spans="1:9" ht="12.75">
      <c r="A427" s="6">
        <v>425</v>
      </c>
      <c r="B427" s="7"/>
      <c r="H427" s="10" t="e">
        <f>VLOOKUP(Base_copie!D427,Categories!B$14:C$38,2)</f>
        <v>#N/A</v>
      </c>
      <c r="I427" s="6">
        <f t="shared" si="8"/>
      </c>
    </row>
    <row r="428" spans="1:9" ht="12.75">
      <c r="A428" s="6">
        <v>426</v>
      </c>
      <c r="B428" s="7"/>
      <c r="H428" s="10" t="e">
        <f>VLOOKUP(Base_copie!D428,Categories!B$14:C$38,2)</f>
        <v>#N/A</v>
      </c>
      <c r="I428" s="6">
        <f t="shared" si="8"/>
      </c>
    </row>
    <row r="429" spans="1:9" ht="12.75">
      <c r="A429" s="6">
        <v>427</v>
      </c>
      <c r="B429" s="7"/>
      <c r="H429" s="10" t="e">
        <f>VLOOKUP(Base_copie!D429,Categories!B$14:C$38,2)</f>
        <v>#N/A</v>
      </c>
      <c r="I429" s="6">
        <f t="shared" si="8"/>
      </c>
    </row>
    <row r="430" spans="1:9" ht="12.75">
      <c r="A430" s="6">
        <v>428</v>
      </c>
      <c r="B430" s="7"/>
      <c r="H430" s="10" t="e">
        <f>VLOOKUP(Base_copie!D430,Categories!B$14:C$38,2)</f>
        <v>#N/A</v>
      </c>
      <c r="I430" s="6">
        <f t="shared" si="8"/>
      </c>
    </row>
    <row r="431" spans="1:9" ht="12.75">
      <c r="A431" s="6">
        <v>429</v>
      </c>
      <c r="B431" s="7"/>
      <c r="H431" s="10" t="e">
        <f>VLOOKUP(Base_copie!D431,Categories!B$14:C$38,2)</f>
        <v>#N/A</v>
      </c>
      <c r="I431" s="6">
        <f t="shared" si="8"/>
      </c>
    </row>
    <row r="432" spans="1:9" ht="12.75">
      <c r="A432" s="6">
        <v>430</v>
      </c>
      <c r="B432" s="7"/>
      <c r="H432" s="10" t="e">
        <f>VLOOKUP(Base_copie!D432,Categories!B$14:C$38,2)</f>
        <v>#N/A</v>
      </c>
      <c r="I432" s="6">
        <f t="shared" si="8"/>
      </c>
    </row>
    <row r="433" spans="1:9" ht="12.75">
      <c r="A433" s="6">
        <v>431</v>
      </c>
      <c r="B433" s="7"/>
      <c r="H433" s="10" t="e">
        <f>VLOOKUP(Base_copie!D433,Categories!B$14:C$38,2)</f>
        <v>#N/A</v>
      </c>
      <c r="I433" s="6">
        <f aca="true" t="shared" si="9" ref="I433:I496">RIGHT(D433,2)</f>
      </c>
    </row>
    <row r="434" spans="1:9" ht="12.75">
      <c r="A434" s="6">
        <v>432</v>
      </c>
      <c r="B434" s="7"/>
      <c r="H434" s="10" t="e">
        <f>VLOOKUP(Base_copie!D434,Categories!B$14:C$38,2)</f>
        <v>#N/A</v>
      </c>
      <c r="I434" s="6">
        <f t="shared" si="9"/>
      </c>
    </row>
    <row r="435" spans="1:9" ht="12.75">
      <c r="A435" s="6">
        <v>433</v>
      </c>
      <c r="B435" s="7"/>
      <c r="H435" s="10" t="e">
        <f>VLOOKUP(Base_copie!D435,Categories!B$14:C$38,2)</f>
        <v>#N/A</v>
      </c>
      <c r="I435" s="6">
        <f t="shared" si="9"/>
      </c>
    </row>
    <row r="436" spans="1:9" ht="12.75">
      <c r="A436" s="6">
        <v>434</v>
      </c>
      <c r="B436" s="7"/>
      <c r="H436" s="10" t="e">
        <f>VLOOKUP(Base_copie!D436,Categories!B$14:C$38,2)</f>
        <v>#N/A</v>
      </c>
      <c r="I436" s="6">
        <f t="shared" si="9"/>
      </c>
    </row>
    <row r="437" spans="1:9" ht="12.75">
      <c r="A437" s="6">
        <v>435</v>
      </c>
      <c r="B437" s="7"/>
      <c r="H437" s="10" t="e">
        <f>VLOOKUP(Base_copie!D437,Categories!B$14:C$38,2)</f>
        <v>#N/A</v>
      </c>
      <c r="I437" s="6">
        <f t="shared" si="9"/>
      </c>
    </row>
    <row r="438" spans="1:9" ht="12.75">
      <c r="A438" s="6">
        <v>436</v>
      </c>
      <c r="B438" s="7"/>
      <c r="H438" s="10" t="e">
        <f>VLOOKUP(Base_copie!D438,Categories!B$14:C$38,2)</f>
        <v>#N/A</v>
      </c>
      <c r="I438" s="6">
        <f t="shared" si="9"/>
      </c>
    </row>
    <row r="439" spans="1:9" ht="12.75">
      <c r="A439" s="6">
        <v>437</v>
      </c>
      <c r="B439" s="7"/>
      <c r="H439" s="10" t="e">
        <f>VLOOKUP(Base_copie!D439,Categories!B$14:C$38,2)</f>
        <v>#N/A</v>
      </c>
      <c r="I439" s="6">
        <f t="shared" si="9"/>
      </c>
    </row>
    <row r="440" spans="1:9" ht="12.75">
      <c r="A440" s="6">
        <v>438</v>
      </c>
      <c r="B440" s="7"/>
      <c r="H440" s="10" t="e">
        <f>VLOOKUP(Base_copie!D440,Categories!B$14:C$38,2)</f>
        <v>#N/A</v>
      </c>
      <c r="I440" s="6">
        <f t="shared" si="9"/>
      </c>
    </row>
    <row r="441" spans="1:9" ht="12.75">
      <c r="A441" s="6">
        <v>439</v>
      </c>
      <c r="B441" s="7"/>
      <c r="H441" s="10" t="e">
        <f>VLOOKUP(Base_copie!D441,Categories!B$14:C$38,2)</f>
        <v>#N/A</v>
      </c>
      <c r="I441" s="6">
        <f t="shared" si="9"/>
      </c>
    </row>
    <row r="442" spans="1:9" ht="12.75">
      <c r="A442" s="6">
        <v>440</v>
      </c>
      <c r="B442" s="7"/>
      <c r="H442" s="10" t="e">
        <f>VLOOKUP(Base_copie!D442,Categories!B$14:C$38,2)</f>
        <v>#N/A</v>
      </c>
      <c r="I442" s="6">
        <f t="shared" si="9"/>
      </c>
    </row>
    <row r="443" spans="1:9" ht="12.75">
      <c r="A443" s="6">
        <v>441</v>
      </c>
      <c r="B443" s="7"/>
      <c r="H443" s="10" t="e">
        <f>VLOOKUP(Base_copie!D443,Categories!B$14:C$38,2)</f>
        <v>#N/A</v>
      </c>
      <c r="I443" s="6">
        <f t="shared" si="9"/>
      </c>
    </row>
    <row r="444" spans="1:9" ht="12.75">
      <c r="A444" s="6">
        <v>442</v>
      </c>
      <c r="B444" s="7"/>
      <c r="H444" s="10" t="e">
        <f>VLOOKUP(Base_copie!D444,Categories!B$14:C$38,2)</f>
        <v>#N/A</v>
      </c>
      <c r="I444" s="6">
        <f t="shared" si="9"/>
      </c>
    </row>
    <row r="445" spans="1:9" ht="12.75">
      <c r="A445" s="6">
        <v>443</v>
      </c>
      <c r="B445" s="7"/>
      <c r="H445" s="10" t="e">
        <f>VLOOKUP(Base_copie!D445,Categories!B$14:C$38,2)</f>
        <v>#N/A</v>
      </c>
      <c r="I445" s="6">
        <f t="shared" si="9"/>
      </c>
    </row>
    <row r="446" spans="1:9" ht="12.75">
      <c r="A446" s="6">
        <v>444</v>
      </c>
      <c r="B446" s="7"/>
      <c r="H446" s="10" t="e">
        <f>VLOOKUP(Base_copie!D446,Categories!B$14:C$38,2)</f>
        <v>#N/A</v>
      </c>
      <c r="I446" s="6">
        <f t="shared" si="9"/>
      </c>
    </row>
    <row r="447" spans="1:9" ht="12.75">
      <c r="A447" s="6">
        <v>445</v>
      </c>
      <c r="B447" s="7"/>
      <c r="H447" s="10" t="e">
        <f>VLOOKUP(Base_copie!D447,Categories!B$14:C$38,2)</f>
        <v>#N/A</v>
      </c>
      <c r="I447" s="6">
        <f t="shared" si="9"/>
      </c>
    </row>
    <row r="448" spans="1:9" ht="12.75">
      <c r="A448" s="6">
        <v>446</v>
      </c>
      <c r="B448" s="7"/>
      <c r="H448" s="10" t="e">
        <f>VLOOKUP(Base_copie!D448,Categories!B$14:C$38,2)</f>
        <v>#N/A</v>
      </c>
      <c r="I448" s="6">
        <f t="shared" si="9"/>
      </c>
    </row>
    <row r="449" spans="1:9" ht="12.75">
      <c r="A449" s="6">
        <v>447</v>
      </c>
      <c r="B449" s="7"/>
      <c r="H449" s="10" t="e">
        <f>VLOOKUP(Base_copie!D449,Categories!B$14:C$38,2)</f>
        <v>#N/A</v>
      </c>
      <c r="I449" s="6">
        <f t="shared" si="9"/>
      </c>
    </row>
    <row r="450" spans="1:9" ht="12.75">
      <c r="A450" s="6">
        <v>448</v>
      </c>
      <c r="B450" s="7"/>
      <c r="H450" s="10" t="e">
        <f>VLOOKUP(Base_copie!D450,Categories!B$14:C$38,2)</f>
        <v>#N/A</v>
      </c>
      <c r="I450" s="6">
        <f t="shared" si="9"/>
      </c>
    </row>
    <row r="451" spans="1:9" ht="12.75">
      <c r="A451" s="6">
        <v>449</v>
      </c>
      <c r="B451" s="7"/>
      <c r="H451" s="10" t="e">
        <f>VLOOKUP(Base_copie!D451,Categories!B$14:C$38,2)</f>
        <v>#N/A</v>
      </c>
      <c r="I451" s="6">
        <f t="shared" si="9"/>
      </c>
    </row>
    <row r="452" spans="1:9" ht="12.75">
      <c r="A452" s="6">
        <v>450</v>
      </c>
      <c r="B452" s="7"/>
      <c r="H452" s="10" t="e">
        <f>VLOOKUP(Base_copie!D452,Categories!B$14:C$38,2)</f>
        <v>#N/A</v>
      </c>
      <c r="I452" s="6">
        <f t="shared" si="9"/>
      </c>
    </row>
    <row r="453" spans="1:9" ht="12.75">
      <c r="A453" s="6">
        <v>451</v>
      </c>
      <c r="B453" s="7"/>
      <c r="H453" s="10" t="e">
        <f>VLOOKUP(Base_copie!D453,Categories!B$14:C$38,2)</f>
        <v>#N/A</v>
      </c>
      <c r="I453" s="6">
        <f t="shared" si="9"/>
      </c>
    </row>
    <row r="454" spans="1:9" ht="12.75">
      <c r="A454" s="6">
        <v>452</v>
      </c>
      <c r="B454" s="7"/>
      <c r="H454" s="10" t="e">
        <f>VLOOKUP(Base_copie!D454,Categories!B$14:C$38,2)</f>
        <v>#N/A</v>
      </c>
      <c r="I454" s="6">
        <f t="shared" si="9"/>
      </c>
    </row>
    <row r="455" spans="1:9" ht="12.75">
      <c r="A455" s="6">
        <v>453</v>
      </c>
      <c r="B455" s="7"/>
      <c r="H455" s="10" t="e">
        <f>VLOOKUP(Base_copie!D455,Categories!B$14:C$38,2)</f>
        <v>#N/A</v>
      </c>
      <c r="I455" s="6">
        <f t="shared" si="9"/>
      </c>
    </row>
    <row r="456" spans="1:9" ht="12.75">
      <c r="A456" s="6">
        <v>454</v>
      </c>
      <c r="B456" s="7"/>
      <c r="H456" s="10" t="e">
        <f>VLOOKUP(Base_copie!D456,Categories!B$14:C$38,2)</f>
        <v>#N/A</v>
      </c>
      <c r="I456" s="6">
        <f t="shared" si="9"/>
      </c>
    </row>
    <row r="457" spans="1:9" ht="12.75">
      <c r="A457" s="6">
        <v>455</v>
      </c>
      <c r="B457" s="7"/>
      <c r="H457" s="10" t="e">
        <f>VLOOKUP(Base_copie!D457,Categories!B$14:C$38,2)</f>
        <v>#N/A</v>
      </c>
      <c r="I457" s="6">
        <f t="shared" si="9"/>
      </c>
    </row>
    <row r="458" spans="1:9" ht="12.75">
      <c r="A458" s="6">
        <v>456</v>
      </c>
      <c r="B458" s="7"/>
      <c r="H458" s="10" t="e">
        <f>VLOOKUP(Base_copie!D458,Categories!B$14:C$38,2)</f>
        <v>#N/A</v>
      </c>
      <c r="I458" s="6">
        <f t="shared" si="9"/>
      </c>
    </row>
    <row r="459" spans="1:9" ht="12.75">
      <c r="A459" s="6">
        <v>457</v>
      </c>
      <c r="B459" s="7"/>
      <c r="H459" s="10" t="e">
        <f>VLOOKUP(Base_copie!D459,Categories!B$14:C$38,2)</f>
        <v>#N/A</v>
      </c>
      <c r="I459" s="6">
        <f t="shared" si="9"/>
      </c>
    </row>
    <row r="460" spans="1:9" ht="12.75">
      <c r="A460" s="6">
        <v>458</v>
      </c>
      <c r="B460" s="7"/>
      <c r="H460" s="10" t="e">
        <f>VLOOKUP(Base_copie!D460,Categories!B$14:C$38,2)</f>
        <v>#N/A</v>
      </c>
      <c r="I460" s="6">
        <f t="shared" si="9"/>
      </c>
    </row>
    <row r="461" spans="1:9" ht="12.75">
      <c r="A461" s="6">
        <v>459</v>
      </c>
      <c r="B461" s="7"/>
      <c r="H461" s="10" t="e">
        <f>VLOOKUP(Base_copie!D461,Categories!B$14:C$38,2)</f>
        <v>#N/A</v>
      </c>
      <c r="I461" s="6">
        <f t="shared" si="9"/>
      </c>
    </row>
    <row r="462" spans="1:9" ht="12.75">
      <c r="A462" s="6">
        <v>460</v>
      </c>
      <c r="B462" s="7"/>
      <c r="H462" s="10" t="e">
        <f>VLOOKUP(Base_copie!D462,Categories!B$14:C$38,2)</f>
        <v>#N/A</v>
      </c>
      <c r="I462" s="6">
        <f t="shared" si="9"/>
      </c>
    </row>
    <row r="463" spans="1:9" ht="12.75">
      <c r="A463" s="6">
        <v>461</v>
      </c>
      <c r="B463" s="7"/>
      <c r="H463" s="10" t="e">
        <f>VLOOKUP(Base_copie!D463,Categories!B$14:C$38,2)</f>
        <v>#N/A</v>
      </c>
      <c r="I463" s="6">
        <f t="shared" si="9"/>
      </c>
    </row>
    <row r="464" spans="1:9" ht="12.75">
      <c r="A464" s="6">
        <v>462</v>
      </c>
      <c r="B464" s="7"/>
      <c r="H464" s="10" t="e">
        <f>VLOOKUP(Base_copie!D464,Categories!B$14:C$38,2)</f>
        <v>#N/A</v>
      </c>
      <c r="I464" s="6">
        <f t="shared" si="9"/>
      </c>
    </row>
    <row r="465" spans="1:9" ht="12.75">
      <c r="A465" s="6">
        <v>463</v>
      </c>
      <c r="B465" s="7"/>
      <c r="H465" s="10" t="e">
        <f>VLOOKUP(Base_copie!D465,Categories!B$14:C$38,2)</f>
        <v>#N/A</v>
      </c>
      <c r="I465" s="6">
        <f t="shared" si="9"/>
      </c>
    </row>
    <row r="466" spans="1:9" ht="12.75">
      <c r="A466" s="6">
        <v>464</v>
      </c>
      <c r="B466" s="7"/>
      <c r="H466" s="10" t="e">
        <f>VLOOKUP(Base_copie!D466,Categories!B$14:C$38,2)</f>
        <v>#N/A</v>
      </c>
      <c r="I466" s="6">
        <f t="shared" si="9"/>
      </c>
    </row>
    <row r="467" spans="1:9" ht="12.75">
      <c r="A467" s="6">
        <v>465</v>
      </c>
      <c r="B467" s="7"/>
      <c r="H467" s="10" t="e">
        <f>VLOOKUP(Base_copie!D467,Categories!B$14:C$38,2)</f>
        <v>#N/A</v>
      </c>
      <c r="I467" s="6">
        <f t="shared" si="9"/>
      </c>
    </row>
    <row r="468" spans="1:9" ht="12.75">
      <c r="A468" s="6">
        <v>466</v>
      </c>
      <c r="B468" s="7"/>
      <c r="H468" s="10" t="e">
        <f>VLOOKUP(Base_copie!D468,Categories!B$14:C$38,2)</f>
        <v>#N/A</v>
      </c>
      <c r="I468" s="6">
        <f t="shared" si="9"/>
      </c>
    </row>
    <row r="469" spans="1:9" ht="12.75">
      <c r="A469" s="6">
        <v>467</v>
      </c>
      <c r="B469" s="7"/>
      <c r="H469" s="10" t="e">
        <f>VLOOKUP(Base_copie!D469,Categories!B$14:C$38,2)</f>
        <v>#N/A</v>
      </c>
      <c r="I469" s="6">
        <f t="shared" si="9"/>
      </c>
    </row>
    <row r="470" spans="1:9" ht="12.75">
      <c r="A470" s="6">
        <v>468</v>
      </c>
      <c r="B470" s="7"/>
      <c r="H470" s="10" t="e">
        <f>VLOOKUP(Base_copie!D470,Categories!B$14:C$38,2)</f>
        <v>#N/A</v>
      </c>
      <c r="I470" s="6">
        <f t="shared" si="9"/>
      </c>
    </row>
    <row r="471" spans="1:9" ht="12.75">
      <c r="A471" s="6">
        <v>469</v>
      </c>
      <c r="B471" s="7"/>
      <c r="H471" s="10" t="e">
        <f>VLOOKUP(Base_copie!D471,Categories!B$14:C$38,2)</f>
        <v>#N/A</v>
      </c>
      <c r="I471" s="6">
        <f t="shared" si="9"/>
      </c>
    </row>
    <row r="472" spans="1:9" ht="12.75">
      <c r="A472" s="6">
        <v>470</v>
      </c>
      <c r="B472" s="7"/>
      <c r="H472" s="10" t="e">
        <f>VLOOKUP(Base_copie!D472,Categories!B$14:C$38,2)</f>
        <v>#N/A</v>
      </c>
      <c r="I472" s="6">
        <f t="shared" si="9"/>
      </c>
    </row>
    <row r="473" spans="1:9" ht="12.75">
      <c r="A473" s="6">
        <v>471</v>
      </c>
      <c r="B473" s="7"/>
      <c r="H473" s="10" t="e">
        <f>VLOOKUP(Base_copie!D473,Categories!B$14:C$38,2)</f>
        <v>#N/A</v>
      </c>
      <c r="I473" s="6">
        <f t="shared" si="9"/>
      </c>
    </row>
    <row r="474" spans="1:9" ht="12.75">
      <c r="A474" s="6">
        <v>472</v>
      </c>
      <c r="B474" s="7"/>
      <c r="H474" s="10" t="e">
        <f>VLOOKUP(Base_copie!D474,Categories!B$14:C$38,2)</f>
        <v>#N/A</v>
      </c>
      <c r="I474" s="6">
        <f t="shared" si="9"/>
      </c>
    </row>
    <row r="475" spans="1:9" ht="12.75">
      <c r="A475" s="6">
        <v>473</v>
      </c>
      <c r="B475" s="7"/>
      <c r="H475" s="10" t="e">
        <f>VLOOKUP(Base_copie!D475,Categories!B$14:C$38,2)</f>
        <v>#N/A</v>
      </c>
      <c r="I475" s="6">
        <f t="shared" si="9"/>
      </c>
    </row>
    <row r="476" spans="1:9" ht="12.75">
      <c r="A476" s="6">
        <v>474</v>
      </c>
      <c r="B476" s="7"/>
      <c r="H476" s="10" t="e">
        <f>VLOOKUP(Base_copie!D476,Categories!B$14:C$38,2)</f>
        <v>#N/A</v>
      </c>
      <c r="I476" s="6">
        <f t="shared" si="9"/>
      </c>
    </row>
    <row r="477" spans="1:9" ht="12.75">
      <c r="A477" s="6">
        <v>475</v>
      </c>
      <c r="B477" s="7"/>
      <c r="H477" s="10" t="e">
        <f>VLOOKUP(Base_copie!D477,Categories!B$14:C$38,2)</f>
        <v>#N/A</v>
      </c>
      <c r="I477" s="6">
        <f t="shared" si="9"/>
      </c>
    </row>
    <row r="478" spans="1:9" ht="12.75">
      <c r="A478" s="6">
        <v>476</v>
      </c>
      <c r="B478" s="7"/>
      <c r="H478" s="10" t="e">
        <f>VLOOKUP(Base_copie!D478,Categories!B$14:C$38,2)</f>
        <v>#N/A</v>
      </c>
      <c r="I478" s="6">
        <f t="shared" si="9"/>
      </c>
    </row>
    <row r="479" spans="1:9" ht="12.75">
      <c r="A479" s="6">
        <v>477</v>
      </c>
      <c r="B479" s="7"/>
      <c r="H479" s="10" t="e">
        <f>VLOOKUP(Base_copie!D479,Categories!B$14:C$38,2)</f>
        <v>#N/A</v>
      </c>
      <c r="I479" s="6">
        <f t="shared" si="9"/>
      </c>
    </row>
    <row r="480" spans="1:9" ht="12.75">
      <c r="A480" s="6">
        <v>478</v>
      </c>
      <c r="B480" s="7"/>
      <c r="H480" s="10" t="e">
        <f>VLOOKUP(Base_copie!D480,Categories!B$14:C$38,2)</f>
        <v>#N/A</v>
      </c>
      <c r="I480" s="6">
        <f t="shared" si="9"/>
      </c>
    </row>
    <row r="481" spans="1:9" ht="12.75">
      <c r="A481" s="6">
        <v>479</v>
      </c>
      <c r="B481" s="7"/>
      <c r="H481" s="10" t="e">
        <f>VLOOKUP(Base_copie!D481,Categories!B$14:C$38,2)</f>
        <v>#N/A</v>
      </c>
      <c r="I481" s="6">
        <f t="shared" si="9"/>
      </c>
    </row>
    <row r="482" spans="1:9" ht="12.75">
      <c r="A482" s="6">
        <v>480</v>
      </c>
      <c r="B482" s="7"/>
      <c r="H482" s="10" t="e">
        <f>VLOOKUP(Base_copie!D482,Categories!B$14:C$38,2)</f>
        <v>#N/A</v>
      </c>
      <c r="I482" s="6">
        <f t="shared" si="9"/>
      </c>
    </row>
    <row r="483" spans="1:9" ht="12.75">
      <c r="A483" s="6">
        <v>481</v>
      </c>
      <c r="B483" s="7"/>
      <c r="H483" s="10" t="e">
        <f>VLOOKUP(Base_copie!D483,Categories!B$14:C$38,2)</f>
        <v>#N/A</v>
      </c>
      <c r="I483" s="6">
        <f t="shared" si="9"/>
      </c>
    </row>
    <row r="484" spans="1:9" ht="12.75">
      <c r="A484" s="6">
        <v>482</v>
      </c>
      <c r="B484" s="7"/>
      <c r="H484" s="10" t="e">
        <f>VLOOKUP(Base_copie!D484,Categories!B$14:C$38,2)</f>
        <v>#N/A</v>
      </c>
      <c r="I484" s="6">
        <f t="shared" si="9"/>
      </c>
    </row>
    <row r="485" spans="1:9" ht="12.75">
      <c r="A485" s="6">
        <v>483</v>
      </c>
      <c r="B485" s="7"/>
      <c r="H485" s="10" t="e">
        <f>VLOOKUP(Base_copie!D485,Categories!B$14:C$38,2)</f>
        <v>#N/A</v>
      </c>
      <c r="I485" s="6">
        <f t="shared" si="9"/>
      </c>
    </row>
    <row r="486" spans="1:9" ht="12.75">
      <c r="A486" s="6">
        <v>484</v>
      </c>
      <c r="B486" s="7"/>
      <c r="H486" s="10" t="e">
        <f>VLOOKUP(Base_copie!D486,Categories!B$14:C$38,2)</f>
        <v>#N/A</v>
      </c>
      <c r="I486" s="6">
        <f t="shared" si="9"/>
      </c>
    </row>
    <row r="487" spans="1:9" ht="12.75">
      <c r="A487" s="6">
        <v>485</v>
      </c>
      <c r="B487" s="7"/>
      <c r="H487" s="10" t="e">
        <f>VLOOKUP(Base_copie!D487,Categories!B$14:C$38,2)</f>
        <v>#N/A</v>
      </c>
      <c r="I487" s="6">
        <f t="shared" si="9"/>
      </c>
    </row>
    <row r="488" spans="1:9" ht="12.75">
      <c r="A488" s="6">
        <v>486</v>
      </c>
      <c r="B488" s="7"/>
      <c r="H488" s="10" t="e">
        <f>VLOOKUP(Base_copie!D488,Categories!B$14:C$38,2)</f>
        <v>#N/A</v>
      </c>
      <c r="I488" s="6">
        <f t="shared" si="9"/>
      </c>
    </row>
    <row r="489" spans="1:9" ht="12.75">
      <c r="A489" s="6">
        <v>487</v>
      </c>
      <c r="B489" s="7"/>
      <c r="H489" s="10" t="e">
        <f>VLOOKUP(Base_copie!D489,Categories!B$14:C$38,2)</f>
        <v>#N/A</v>
      </c>
      <c r="I489" s="6">
        <f t="shared" si="9"/>
      </c>
    </row>
    <row r="490" spans="1:9" ht="12.75">
      <c r="A490" s="6">
        <v>488</v>
      </c>
      <c r="B490" s="7"/>
      <c r="H490" s="10" t="e">
        <f>VLOOKUP(Base_copie!D490,Categories!B$14:C$38,2)</f>
        <v>#N/A</v>
      </c>
      <c r="I490" s="6">
        <f t="shared" si="9"/>
      </c>
    </row>
    <row r="491" spans="1:9" ht="12.75">
      <c r="A491" s="6">
        <v>489</v>
      </c>
      <c r="B491" s="7"/>
      <c r="H491" s="10" t="e">
        <f>VLOOKUP(Base_copie!D491,Categories!B$14:C$38,2)</f>
        <v>#N/A</v>
      </c>
      <c r="I491" s="6">
        <f t="shared" si="9"/>
      </c>
    </row>
    <row r="492" spans="1:9" ht="12.75">
      <c r="A492" s="6">
        <v>490</v>
      </c>
      <c r="B492" s="7"/>
      <c r="H492" s="10" t="e">
        <f>VLOOKUP(Base_copie!D492,Categories!B$14:C$38,2)</f>
        <v>#N/A</v>
      </c>
      <c r="I492" s="6">
        <f t="shared" si="9"/>
      </c>
    </row>
    <row r="493" spans="1:9" ht="12.75">
      <c r="A493" s="6">
        <v>491</v>
      </c>
      <c r="B493" s="7"/>
      <c r="H493" s="10" t="e">
        <f>VLOOKUP(Base_copie!D493,Categories!B$14:C$38,2)</f>
        <v>#N/A</v>
      </c>
      <c r="I493" s="6">
        <f t="shared" si="9"/>
      </c>
    </row>
    <row r="494" spans="1:9" ht="12.75">
      <c r="A494" s="6">
        <v>492</v>
      </c>
      <c r="B494" s="7"/>
      <c r="H494" s="10" t="e">
        <f>VLOOKUP(Base_copie!D494,Categories!B$14:C$38,2)</f>
        <v>#N/A</v>
      </c>
      <c r="I494" s="6">
        <f t="shared" si="9"/>
      </c>
    </row>
    <row r="495" spans="1:9" ht="12.75">
      <c r="A495" s="6">
        <v>493</v>
      </c>
      <c r="B495" s="7"/>
      <c r="H495" s="10" t="e">
        <f>VLOOKUP(Base_copie!D495,Categories!B$14:C$38,2)</f>
        <v>#N/A</v>
      </c>
      <c r="I495" s="6">
        <f t="shared" si="9"/>
      </c>
    </row>
    <row r="496" spans="1:9" ht="12.75">
      <c r="A496" s="6">
        <v>494</v>
      </c>
      <c r="B496" s="7"/>
      <c r="H496" s="10" t="e">
        <f>VLOOKUP(Base_copie!D496,Categories!B$14:C$38,2)</f>
        <v>#N/A</v>
      </c>
      <c r="I496" s="6">
        <f t="shared" si="9"/>
      </c>
    </row>
    <row r="497" spans="1:9" ht="12.75">
      <c r="A497" s="6">
        <v>495</v>
      </c>
      <c r="B497" s="7"/>
      <c r="H497" s="10" t="e">
        <f>VLOOKUP(Base_copie!D497,Categories!B$14:C$38,2)</f>
        <v>#N/A</v>
      </c>
      <c r="I497" s="6">
        <f aca="true" t="shared" si="10" ref="I497:I560">RIGHT(D497,2)</f>
      </c>
    </row>
    <row r="498" spans="1:9" ht="12.75">
      <c r="A498" s="6">
        <v>496</v>
      </c>
      <c r="B498" s="7"/>
      <c r="H498" s="10" t="e">
        <f>VLOOKUP(Base_copie!D498,Categories!B$14:C$38,2)</f>
        <v>#N/A</v>
      </c>
      <c r="I498" s="6">
        <f t="shared" si="10"/>
      </c>
    </row>
    <row r="499" spans="1:9" ht="12.75">
      <c r="A499" s="6">
        <v>497</v>
      </c>
      <c r="B499" s="7"/>
      <c r="H499" s="10" t="e">
        <f>VLOOKUP(Base_copie!D499,Categories!B$14:C$38,2)</f>
        <v>#N/A</v>
      </c>
      <c r="I499" s="6">
        <f t="shared" si="10"/>
      </c>
    </row>
    <row r="500" spans="1:9" ht="12.75">
      <c r="A500" s="6">
        <v>498</v>
      </c>
      <c r="B500" s="7"/>
      <c r="H500" s="10" t="e">
        <f>VLOOKUP(Base_copie!D500,Categories!B$14:C$38,2)</f>
        <v>#N/A</v>
      </c>
      <c r="I500" s="6">
        <f t="shared" si="10"/>
      </c>
    </row>
    <row r="501" spans="1:9" ht="12.75">
      <c r="A501" s="6">
        <v>499</v>
      </c>
      <c r="B501" s="7"/>
      <c r="H501" s="10" t="e">
        <f>VLOOKUP(Base_copie!D501,Categories!B$14:C$38,2)</f>
        <v>#N/A</v>
      </c>
      <c r="I501" s="6">
        <f t="shared" si="10"/>
      </c>
    </row>
    <row r="502" spans="1:9" ht="12.75">
      <c r="A502" s="6">
        <v>500</v>
      </c>
      <c r="B502" s="7"/>
      <c r="H502" s="10" t="e">
        <f>VLOOKUP(Base_copie!D502,Categories!B$14:C$38,2)</f>
        <v>#N/A</v>
      </c>
      <c r="I502" s="6">
        <f t="shared" si="10"/>
      </c>
    </row>
    <row r="503" spans="1:9" ht="12.75">
      <c r="A503" s="6">
        <v>501</v>
      </c>
      <c r="B503" s="7"/>
      <c r="H503" s="10" t="e">
        <f>VLOOKUP(Base_copie!D503,Categories!B$14:C$38,2)</f>
        <v>#N/A</v>
      </c>
      <c r="I503" s="6">
        <f t="shared" si="10"/>
      </c>
    </row>
    <row r="504" spans="1:9" ht="12.75">
      <c r="A504" s="6">
        <v>502</v>
      </c>
      <c r="B504" s="7"/>
      <c r="H504" s="10" t="e">
        <f>VLOOKUP(Base_copie!D504,Categories!B$14:C$38,2)</f>
        <v>#N/A</v>
      </c>
      <c r="I504" s="6">
        <f t="shared" si="10"/>
      </c>
    </row>
    <row r="505" spans="1:9" ht="12.75">
      <c r="A505" s="6">
        <v>503</v>
      </c>
      <c r="B505" s="7"/>
      <c r="H505" s="10" t="e">
        <f>VLOOKUP(Base_copie!D505,Categories!B$14:C$38,2)</f>
        <v>#N/A</v>
      </c>
      <c r="I505" s="6">
        <f t="shared" si="10"/>
      </c>
    </row>
    <row r="506" spans="1:9" ht="12.75">
      <c r="A506" s="6">
        <v>504</v>
      </c>
      <c r="B506" s="7"/>
      <c r="H506" s="10" t="e">
        <f>VLOOKUP(Base_copie!D506,Categories!B$14:C$38,2)</f>
        <v>#N/A</v>
      </c>
      <c r="I506" s="6">
        <f t="shared" si="10"/>
      </c>
    </row>
    <row r="507" spans="1:9" ht="12.75">
      <c r="A507" s="6">
        <v>505</v>
      </c>
      <c r="B507" s="7"/>
      <c r="H507" s="10" t="e">
        <f>VLOOKUP(Base_copie!D507,Categories!B$14:C$38,2)</f>
        <v>#N/A</v>
      </c>
      <c r="I507" s="6">
        <f t="shared" si="10"/>
      </c>
    </row>
    <row r="508" spans="1:9" ht="12.75">
      <c r="A508" s="6">
        <v>506</v>
      </c>
      <c r="B508" s="7"/>
      <c r="H508" s="10" t="e">
        <f>VLOOKUP(Base_copie!D508,Categories!B$14:C$38,2)</f>
        <v>#N/A</v>
      </c>
      <c r="I508" s="6">
        <f t="shared" si="10"/>
      </c>
    </row>
    <row r="509" spans="1:9" ht="12.75">
      <c r="A509" s="6">
        <v>507</v>
      </c>
      <c r="B509" s="7"/>
      <c r="H509" s="10" t="e">
        <f>VLOOKUP(Base_copie!D509,Categories!B$14:C$38,2)</f>
        <v>#N/A</v>
      </c>
      <c r="I509" s="6">
        <f t="shared" si="10"/>
      </c>
    </row>
    <row r="510" spans="1:9" ht="12.75">
      <c r="A510" s="6">
        <v>508</v>
      </c>
      <c r="B510" s="7"/>
      <c r="H510" s="10" t="e">
        <f>VLOOKUP(Base_copie!D510,Categories!B$14:C$38,2)</f>
        <v>#N/A</v>
      </c>
      <c r="I510" s="6">
        <f t="shared" si="10"/>
      </c>
    </row>
    <row r="511" spans="1:9" ht="12.75">
      <c r="A511" s="6">
        <v>509</v>
      </c>
      <c r="B511" s="7"/>
      <c r="H511" s="10" t="e">
        <f>VLOOKUP(Base_copie!D511,Categories!B$14:C$38,2)</f>
        <v>#N/A</v>
      </c>
      <c r="I511" s="6">
        <f t="shared" si="10"/>
      </c>
    </row>
    <row r="512" spans="1:9" ht="12.75">
      <c r="A512" s="6">
        <v>510</v>
      </c>
      <c r="B512" s="7"/>
      <c r="H512" s="10" t="e">
        <f>VLOOKUP(Base_copie!D512,Categories!B$14:C$38,2)</f>
        <v>#N/A</v>
      </c>
      <c r="I512" s="6">
        <f t="shared" si="10"/>
      </c>
    </row>
    <row r="513" spans="1:9" ht="12.75">
      <c r="A513" s="6">
        <v>511</v>
      </c>
      <c r="B513" s="7"/>
      <c r="H513" s="10" t="e">
        <f>VLOOKUP(Base_copie!D513,Categories!B$14:C$38,2)</f>
        <v>#N/A</v>
      </c>
      <c r="I513" s="6">
        <f t="shared" si="10"/>
      </c>
    </row>
    <row r="514" spans="1:9" ht="12.75">
      <c r="A514" s="6">
        <v>512</v>
      </c>
      <c r="B514" s="7"/>
      <c r="H514" s="10" t="e">
        <f>VLOOKUP(Base_copie!D514,Categories!B$14:C$38,2)</f>
        <v>#N/A</v>
      </c>
      <c r="I514" s="6">
        <f t="shared" si="10"/>
      </c>
    </row>
    <row r="515" spans="1:9" ht="12.75">
      <c r="A515" s="6">
        <v>513</v>
      </c>
      <c r="B515" s="7"/>
      <c r="H515" s="10" t="e">
        <f>VLOOKUP(Base_copie!D515,Categories!B$14:C$38,2)</f>
        <v>#N/A</v>
      </c>
      <c r="I515" s="6">
        <f t="shared" si="10"/>
      </c>
    </row>
    <row r="516" spans="1:9" ht="12.75">
      <c r="A516" s="6">
        <v>514</v>
      </c>
      <c r="B516" s="7"/>
      <c r="H516" s="10" t="e">
        <f>VLOOKUP(Base_copie!D516,Categories!B$14:C$38,2)</f>
        <v>#N/A</v>
      </c>
      <c r="I516" s="6">
        <f t="shared" si="10"/>
      </c>
    </row>
    <row r="517" spans="1:9" ht="12.75">
      <c r="A517" s="6">
        <v>515</v>
      </c>
      <c r="B517" s="7"/>
      <c r="H517" s="10" t="e">
        <f>VLOOKUP(Base_copie!D517,Categories!B$14:C$38,2)</f>
        <v>#N/A</v>
      </c>
      <c r="I517" s="6">
        <f t="shared" si="10"/>
      </c>
    </row>
    <row r="518" spans="1:9" ht="12.75">
      <c r="A518" s="6">
        <v>516</v>
      </c>
      <c r="B518" s="7"/>
      <c r="H518" s="10" t="e">
        <f>VLOOKUP(Base_copie!D518,Categories!B$14:C$38,2)</f>
        <v>#N/A</v>
      </c>
      <c r="I518" s="6">
        <f t="shared" si="10"/>
      </c>
    </row>
    <row r="519" spans="1:9" ht="12.75">
      <c r="A519" s="6">
        <v>517</v>
      </c>
      <c r="B519" s="7"/>
      <c r="H519" s="10" t="e">
        <f>VLOOKUP(Base_copie!D519,Categories!B$14:C$38,2)</f>
        <v>#N/A</v>
      </c>
      <c r="I519" s="6">
        <f t="shared" si="10"/>
      </c>
    </row>
    <row r="520" spans="1:9" ht="12.75">
      <c r="A520" s="6">
        <v>518</v>
      </c>
      <c r="B520" s="7"/>
      <c r="H520" s="10" t="e">
        <f>VLOOKUP(Base_copie!D520,Categories!B$14:C$38,2)</f>
        <v>#N/A</v>
      </c>
      <c r="I520" s="6">
        <f t="shared" si="10"/>
      </c>
    </row>
    <row r="521" spans="1:9" ht="12.75">
      <c r="A521" s="6">
        <v>519</v>
      </c>
      <c r="B521" s="7"/>
      <c r="H521" s="10" t="e">
        <f>VLOOKUP(Base_copie!D521,Categories!B$14:C$38,2)</f>
        <v>#N/A</v>
      </c>
      <c r="I521" s="6">
        <f t="shared" si="10"/>
      </c>
    </row>
    <row r="522" spans="1:9" ht="12.75">
      <c r="A522" s="6">
        <v>520</v>
      </c>
      <c r="B522" s="7"/>
      <c r="H522" s="10" t="e">
        <f>VLOOKUP(Base_copie!D522,Categories!B$14:C$38,2)</f>
        <v>#N/A</v>
      </c>
      <c r="I522" s="6">
        <f t="shared" si="10"/>
      </c>
    </row>
    <row r="523" spans="1:9" ht="12.75">
      <c r="A523" s="6">
        <v>521</v>
      </c>
      <c r="B523" s="7"/>
      <c r="H523" s="10" t="e">
        <f>VLOOKUP(Base_copie!D523,Categories!B$14:C$38,2)</f>
        <v>#N/A</v>
      </c>
      <c r="I523" s="6">
        <f t="shared" si="10"/>
      </c>
    </row>
    <row r="524" spans="1:9" ht="12.75">
      <c r="A524" s="6">
        <v>522</v>
      </c>
      <c r="B524" s="7"/>
      <c r="H524" s="10" t="e">
        <f>VLOOKUP(Base_copie!D524,Categories!B$14:C$38,2)</f>
        <v>#N/A</v>
      </c>
      <c r="I524" s="6">
        <f t="shared" si="10"/>
      </c>
    </row>
    <row r="525" spans="1:9" ht="12.75">
      <c r="A525" s="6">
        <v>523</v>
      </c>
      <c r="B525" s="7"/>
      <c r="H525" s="10" t="e">
        <f>VLOOKUP(Base_copie!D525,Categories!B$14:C$38,2)</f>
        <v>#N/A</v>
      </c>
      <c r="I525" s="6">
        <f t="shared" si="10"/>
      </c>
    </row>
    <row r="526" spans="1:9" ht="12.75">
      <c r="A526" s="6">
        <v>524</v>
      </c>
      <c r="B526" s="7"/>
      <c r="H526" s="10" t="e">
        <f>VLOOKUP(Base_copie!D526,Categories!B$14:C$38,2)</f>
        <v>#N/A</v>
      </c>
      <c r="I526" s="6">
        <f t="shared" si="10"/>
      </c>
    </row>
    <row r="527" spans="1:9" ht="12.75">
      <c r="A527" s="6">
        <v>525</v>
      </c>
      <c r="B527" s="7"/>
      <c r="H527" s="10" t="e">
        <f>VLOOKUP(Base_copie!D527,Categories!B$14:C$38,2)</f>
        <v>#N/A</v>
      </c>
      <c r="I527" s="6">
        <f t="shared" si="10"/>
      </c>
    </row>
    <row r="528" spans="1:9" ht="12.75">
      <c r="A528" s="6">
        <v>526</v>
      </c>
      <c r="B528" s="7"/>
      <c r="H528" s="10" t="e">
        <f>VLOOKUP(Base_copie!D528,Categories!B$14:C$38,2)</f>
        <v>#N/A</v>
      </c>
      <c r="I528" s="6">
        <f t="shared" si="10"/>
      </c>
    </row>
    <row r="529" spans="1:9" ht="12.75">
      <c r="A529" s="6">
        <v>527</v>
      </c>
      <c r="B529" s="7"/>
      <c r="H529" s="10" t="e">
        <f>VLOOKUP(Base_copie!D529,Categories!B$14:C$38,2)</f>
        <v>#N/A</v>
      </c>
      <c r="I529" s="6">
        <f t="shared" si="10"/>
      </c>
    </row>
    <row r="530" spans="1:9" ht="12.75">
      <c r="A530" s="6">
        <v>528</v>
      </c>
      <c r="B530" s="7"/>
      <c r="H530" s="10" t="e">
        <f>VLOOKUP(Base_copie!D530,Categories!B$14:C$38,2)</f>
        <v>#N/A</v>
      </c>
      <c r="I530" s="6">
        <f t="shared" si="10"/>
      </c>
    </row>
    <row r="531" spans="1:9" ht="12.75">
      <c r="A531" s="6">
        <v>529</v>
      </c>
      <c r="B531" s="7"/>
      <c r="H531" s="10" t="e">
        <f>VLOOKUP(Base_copie!D531,Categories!B$14:C$38,2)</f>
        <v>#N/A</v>
      </c>
      <c r="I531" s="6">
        <f t="shared" si="10"/>
      </c>
    </row>
    <row r="532" spans="1:9" ht="12.75">
      <c r="A532" s="6">
        <v>530</v>
      </c>
      <c r="B532" s="7"/>
      <c r="H532" s="10" t="e">
        <f>VLOOKUP(Base_copie!D532,Categories!B$14:C$38,2)</f>
        <v>#N/A</v>
      </c>
      <c r="I532" s="6">
        <f t="shared" si="10"/>
      </c>
    </row>
    <row r="533" spans="1:9" ht="12.75">
      <c r="A533" s="6">
        <v>531</v>
      </c>
      <c r="B533" s="7"/>
      <c r="H533" s="10" t="e">
        <f>VLOOKUP(Base_copie!D533,Categories!B$14:C$38,2)</f>
        <v>#N/A</v>
      </c>
      <c r="I533" s="6">
        <f t="shared" si="10"/>
      </c>
    </row>
    <row r="534" spans="1:9" ht="12.75">
      <c r="A534" s="6">
        <v>532</v>
      </c>
      <c r="B534" s="7"/>
      <c r="H534" s="10" t="e">
        <f>VLOOKUP(Base_copie!D534,Categories!B$14:C$38,2)</f>
        <v>#N/A</v>
      </c>
      <c r="I534" s="6">
        <f t="shared" si="10"/>
      </c>
    </row>
    <row r="535" spans="1:9" ht="12.75">
      <c r="A535" s="6">
        <v>533</v>
      </c>
      <c r="B535" s="7"/>
      <c r="H535" s="10" t="e">
        <f>VLOOKUP(Base_copie!D535,Categories!B$14:C$38,2)</f>
        <v>#N/A</v>
      </c>
      <c r="I535" s="6">
        <f t="shared" si="10"/>
      </c>
    </row>
    <row r="536" spans="1:9" ht="12.75">
      <c r="A536" s="6">
        <v>534</v>
      </c>
      <c r="B536" s="7"/>
      <c r="H536" s="10" t="e">
        <f>VLOOKUP(Base_copie!D536,Categories!B$14:C$38,2)</f>
        <v>#N/A</v>
      </c>
      <c r="I536" s="6">
        <f t="shared" si="10"/>
      </c>
    </row>
    <row r="537" spans="1:9" ht="12.75">
      <c r="A537" s="6">
        <v>535</v>
      </c>
      <c r="B537" s="7"/>
      <c r="H537" s="10" t="e">
        <f>VLOOKUP(Base_copie!D537,Categories!B$14:C$38,2)</f>
        <v>#N/A</v>
      </c>
      <c r="I537" s="6">
        <f t="shared" si="10"/>
      </c>
    </row>
    <row r="538" spans="1:9" ht="12.75">
      <c r="A538" s="6">
        <v>536</v>
      </c>
      <c r="B538" s="7"/>
      <c r="H538" s="10" t="e">
        <f>VLOOKUP(Base_copie!D538,Categories!B$14:C$38,2)</f>
        <v>#N/A</v>
      </c>
      <c r="I538" s="6">
        <f t="shared" si="10"/>
      </c>
    </row>
    <row r="539" spans="1:9" ht="12.75">
      <c r="A539" s="6">
        <v>537</v>
      </c>
      <c r="B539" s="7"/>
      <c r="H539" s="10" t="e">
        <f>VLOOKUP(Base_copie!D539,Categories!B$14:C$38,2)</f>
        <v>#N/A</v>
      </c>
      <c r="I539" s="6">
        <f t="shared" si="10"/>
      </c>
    </row>
    <row r="540" spans="1:9" ht="12.75">
      <c r="A540" s="6">
        <v>538</v>
      </c>
      <c r="B540" s="7"/>
      <c r="H540" s="10" t="e">
        <f>VLOOKUP(Base_copie!D540,Categories!B$14:C$38,2)</f>
        <v>#N/A</v>
      </c>
      <c r="I540" s="6">
        <f t="shared" si="10"/>
      </c>
    </row>
    <row r="541" spans="1:9" ht="12.75">
      <c r="A541" s="6">
        <v>539</v>
      </c>
      <c r="B541" s="7"/>
      <c r="H541" s="10" t="e">
        <f>VLOOKUP(Base_copie!D541,Categories!B$14:C$38,2)</f>
        <v>#N/A</v>
      </c>
      <c r="I541" s="6">
        <f t="shared" si="10"/>
      </c>
    </row>
    <row r="542" spans="1:9" ht="12.75">
      <c r="A542" s="6">
        <v>540</v>
      </c>
      <c r="B542" s="7"/>
      <c r="H542" s="10" t="e">
        <f>VLOOKUP(Base_copie!D542,Categories!B$14:C$38,2)</f>
        <v>#N/A</v>
      </c>
      <c r="I542" s="6">
        <f t="shared" si="10"/>
      </c>
    </row>
    <row r="543" spans="1:9" ht="12.75">
      <c r="A543" s="6">
        <v>541</v>
      </c>
      <c r="B543" s="7"/>
      <c r="H543" s="10" t="e">
        <f>VLOOKUP(Base_copie!D543,Categories!B$14:C$38,2)</f>
        <v>#N/A</v>
      </c>
      <c r="I543" s="6">
        <f t="shared" si="10"/>
      </c>
    </row>
    <row r="544" spans="1:9" ht="12.75">
      <c r="A544" s="6">
        <v>542</v>
      </c>
      <c r="B544" s="7"/>
      <c r="H544" s="10" t="e">
        <f>VLOOKUP(Base_copie!D544,Categories!B$14:C$38,2)</f>
        <v>#N/A</v>
      </c>
      <c r="I544" s="6">
        <f t="shared" si="10"/>
      </c>
    </row>
    <row r="545" spans="1:9" ht="12.75">
      <c r="A545" s="6">
        <v>543</v>
      </c>
      <c r="B545" s="7"/>
      <c r="H545" s="10" t="e">
        <f>VLOOKUP(Base_copie!D545,Categories!B$14:C$38,2)</f>
        <v>#N/A</v>
      </c>
      <c r="I545" s="6">
        <f t="shared" si="10"/>
      </c>
    </row>
    <row r="546" spans="1:9" ht="12.75">
      <c r="A546" s="6">
        <v>544</v>
      </c>
      <c r="B546" s="7"/>
      <c r="H546" s="10" t="e">
        <f>VLOOKUP(Base_copie!D546,Categories!B$14:C$38,2)</f>
        <v>#N/A</v>
      </c>
      <c r="I546" s="6">
        <f t="shared" si="10"/>
      </c>
    </row>
    <row r="547" spans="1:9" ht="12.75">
      <c r="A547" s="6">
        <v>545</v>
      </c>
      <c r="B547" s="7"/>
      <c r="H547" s="10" t="e">
        <f>VLOOKUP(Base_copie!D547,Categories!B$14:C$38,2)</f>
        <v>#N/A</v>
      </c>
      <c r="I547" s="6">
        <f t="shared" si="10"/>
      </c>
    </row>
    <row r="548" spans="1:9" ht="12.75">
      <c r="A548" s="6">
        <v>546</v>
      </c>
      <c r="B548" s="7"/>
      <c r="H548" s="10" t="e">
        <f>VLOOKUP(Base_copie!D548,Categories!B$14:C$38,2)</f>
        <v>#N/A</v>
      </c>
      <c r="I548" s="6">
        <f t="shared" si="10"/>
      </c>
    </row>
    <row r="549" spans="1:9" ht="12.75">
      <c r="A549" s="6">
        <v>547</v>
      </c>
      <c r="B549" s="7"/>
      <c r="H549" s="10" t="e">
        <f>VLOOKUP(Base_copie!D549,Categories!B$14:C$38,2)</f>
        <v>#N/A</v>
      </c>
      <c r="I549" s="6">
        <f t="shared" si="10"/>
      </c>
    </row>
    <row r="550" spans="1:9" ht="12.75">
      <c r="A550" s="6">
        <v>548</v>
      </c>
      <c r="B550" s="7"/>
      <c r="H550" s="10" t="e">
        <f>VLOOKUP(Base_copie!D550,Categories!B$14:C$38,2)</f>
        <v>#N/A</v>
      </c>
      <c r="I550" s="6">
        <f t="shared" si="10"/>
      </c>
    </row>
    <row r="551" spans="1:9" ht="12.75">
      <c r="A551" s="6">
        <v>549</v>
      </c>
      <c r="B551" s="7"/>
      <c r="H551" s="10" t="e">
        <f>VLOOKUP(Base_copie!D551,Categories!B$14:C$38,2)</f>
        <v>#N/A</v>
      </c>
      <c r="I551" s="6">
        <f t="shared" si="10"/>
      </c>
    </row>
    <row r="552" spans="1:9" ht="12.75">
      <c r="A552" s="6">
        <v>550</v>
      </c>
      <c r="B552" s="7"/>
      <c r="H552" s="10" t="e">
        <f>VLOOKUP(Base_copie!D552,Categories!B$14:C$38,2)</f>
        <v>#N/A</v>
      </c>
      <c r="I552" s="6">
        <f t="shared" si="10"/>
      </c>
    </row>
    <row r="553" spans="1:9" ht="12.75">
      <c r="A553" s="6">
        <v>551</v>
      </c>
      <c r="B553" s="7"/>
      <c r="H553" s="10" t="e">
        <f>VLOOKUP(Base_copie!D553,Categories!B$14:C$38,2)</f>
        <v>#N/A</v>
      </c>
      <c r="I553" s="6">
        <f t="shared" si="10"/>
      </c>
    </row>
    <row r="554" spans="1:9" ht="12.75">
      <c r="A554" s="6">
        <v>552</v>
      </c>
      <c r="B554" s="7"/>
      <c r="H554" s="10" t="e">
        <f>VLOOKUP(Base_copie!D554,Categories!B$14:C$38,2)</f>
        <v>#N/A</v>
      </c>
      <c r="I554" s="6">
        <f t="shared" si="10"/>
      </c>
    </row>
    <row r="555" spans="1:9" ht="12.75">
      <c r="A555" s="6">
        <v>553</v>
      </c>
      <c r="B555" s="7"/>
      <c r="H555" s="10" t="e">
        <f>VLOOKUP(Base_copie!D555,Categories!B$14:C$38,2)</f>
        <v>#N/A</v>
      </c>
      <c r="I555" s="6">
        <f t="shared" si="10"/>
      </c>
    </row>
    <row r="556" spans="1:9" ht="12.75">
      <c r="A556" s="6">
        <v>554</v>
      </c>
      <c r="B556" s="7"/>
      <c r="H556" s="10" t="e">
        <f>VLOOKUP(Base_copie!D556,Categories!B$14:C$38,2)</f>
        <v>#N/A</v>
      </c>
      <c r="I556" s="6">
        <f t="shared" si="10"/>
      </c>
    </row>
    <row r="557" spans="1:9" ht="12.75">
      <c r="A557" s="6">
        <v>555</v>
      </c>
      <c r="B557" s="7"/>
      <c r="H557" s="10" t="e">
        <f>VLOOKUP(Base_copie!D557,Categories!B$14:C$38,2)</f>
        <v>#N/A</v>
      </c>
      <c r="I557" s="6">
        <f t="shared" si="10"/>
      </c>
    </row>
    <row r="558" spans="1:9" ht="12.75">
      <c r="A558" s="6">
        <v>556</v>
      </c>
      <c r="B558" s="7"/>
      <c r="H558" s="10" t="e">
        <f>VLOOKUP(Base_copie!D558,Categories!B$14:C$38,2)</f>
        <v>#N/A</v>
      </c>
      <c r="I558" s="6">
        <f t="shared" si="10"/>
      </c>
    </row>
    <row r="559" spans="1:9" ht="12.75">
      <c r="A559" s="6">
        <v>557</v>
      </c>
      <c r="B559" s="7"/>
      <c r="H559" s="10" t="e">
        <f>VLOOKUP(Base_copie!D559,Categories!B$14:C$38,2)</f>
        <v>#N/A</v>
      </c>
      <c r="I559" s="6">
        <f t="shared" si="10"/>
      </c>
    </row>
    <row r="560" spans="1:9" ht="12.75">
      <c r="A560" s="6">
        <v>558</v>
      </c>
      <c r="B560" s="7"/>
      <c r="H560" s="10" t="e">
        <f>VLOOKUP(Base_copie!D560,Categories!B$14:C$38,2)</f>
        <v>#N/A</v>
      </c>
      <c r="I560" s="6">
        <f t="shared" si="10"/>
      </c>
    </row>
    <row r="561" spans="1:9" ht="12.75">
      <c r="A561" s="6">
        <v>559</v>
      </c>
      <c r="B561" s="7"/>
      <c r="H561" s="10" t="e">
        <f>VLOOKUP(Base_copie!D561,Categories!B$14:C$38,2)</f>
        <v>#N/A</v>
      </c>
      <c r="I561" s="6">
        <f aca="true" t="shared" si="11" ref="I561:I624">RIGHT(D561,2)</f>
      </c>
    </row>
    <row r="562" spans="1:9" ht="12.75">
      <c r="A562" s="6">
        <v>560</v>
      </c>
      <c r="B562" s="7"/>
      <c r="H562" s="10" t="e">
        <f>VLOOKUP(Base_copie!D562,Categories!B$14:C$38,2)</f>
        <v>#N/A</v>
      </c>
      <c r="I562" s="6">
        <f t="shared" si="11"/>
      </c>
    </row>
    <row r="563" spans="1:9" ht="12.75">
      <c r="A563" s="6">
        <v>561</v>
      </c>
      <c r="B563" s="7"/>
      <c r="H563" s="10" t="e">
        <f>VLOOKUP(Base_copie!D563,Categories!B$14:C$38,2)</f>
        <v>#N/A</v>
      </c>
      <c r="I563" s="6">
        <f t="shared" si="11"/>
      </c>
    </row>
    <row r="564" spans="1:9" ht="12.75">
      <c r="A564" s="6">
        <v>562</v>
      </c>
      <c r="B564" s="7"/>
      <c r="H564" s="10" t="e">
        <f>VLOOKUP(Base_copie!D564,Categories!B$14:C$38,2)</f>
        <v>#N/A</v>
      </c>
      <c r="I564" s="6">
        <f t="shared" si="11"/>
      </c>
    </row>
    <row r="565" spans="1:9" ht="12.75">
      <c r="A565" s="6">
        <v>563</v>
      </c>
      <c r="B565" s="7"/>
      <c r="H565" s="10" t="e">
        <f>VLOOKUP(Base_copie!D565,Categories!B$14:C$38,2)</f>
        <v>#N/A</v>
      </c>
      <c r="I565" s="6">
        <f t="shared" si="11"/>
      </c>
    </row>
    <row r="566" spans="1:9" ht="12.75">
      <c r="A566" s="6">
        <v>564</v>
      </c>
      <c r="B566" s="7"/>
      <c r="H566" s="10" t="e">
        <f>VLOOKUP(Base_copie!D566,Categories!B$14:C$38,2)</f>
        <v>#N/A</v>
      </c>
      <c r="I566" s="6">
        <f t="shared" si="11"/>
      </c>
    </row>
    <row r="567" spans="1:9" ht="12.75">
      <c r="A567" s="6">
        <v>565</v>
      </c>
      <c r="B567" s="7"/>
      <c r="H567" s="10" t="e">
        <f>VLOOKUP(Base_copie!D567,Categories!B$14:C$38,2)</f>
        <v>#N/A</v>
      </c>
      <c r="I567" s="6">
        <f t="shared" si="11"/>
      </c>
    </row>
    <row r="568" spans="1:9" ht="12.75">
      <c r="A568" s="6">
        <v>566</v>
      </c>
      <c r="B568" s="7"/>
      <c r="H568" s="10" t="e">
        <f>VLOOKUP(Base_copie!D568,Categories!B$14:C$38,2)</f>
        <v>#N/A</v>
      </c>
      <c r="I568" s="6">
        <f t="shared" si="11"/>
      </c>
    </row>
    <row r="569" spans="1:9" ht="12.75">
      <c r="A569" s="6">
        <v>567</v>
      </c>
      <c r="B569" s="7"/>
      <c r="H569" s="10" t="e">
        <f>VLOOKUP(Base_copie!D569,Categories!B$14:C$38,2)</f>
        <v>#N/A</v>
      </c>
      <c r="I569" s="6">
        <f t="shared" si="11"/>
      </c>
    </row>
    <row r="570" spans="1:9" ht="12.75">
      <c r="A570" s="6">
        <v>568</v>
      </c>
      <c r="B570" s="7"/>
      <c r="H570" s="10" t="e">
        <f>VLOOKUP(Base_copie!D570,Categories!B$14:C$38,2)</f>
        <v>#N/A</v>
      </c>
      <c r="I570" s="6">
        <f t="shared" si="11"/>
      </c>
    </row>
    <row r="571" spans="1:9" ht="12.75">
      <c r="A571" s="6">
        <v>569</v>
      </c>
      <c r="B571" s="7"/>
      <c r="H571" s="10" t="e">
        <f>VLOOKUP(Base_copie!D571,Categories!B$14:C$38,2)</f>
        <v>#N/A</v>
      </c>
      <c r="I571" s="6">
        <f t="shared" si="11"/>
      </c>
    </row>
    <row r="572" spans="1:9" ht="12.75">
      <c r="A572" s="6">
        <v>570</v>
      </c>
      <c r="B572" s="7"/>
      <c r="H572" s="10" t="e">
        <f>VLOOKUP(Base_copie!D572,Categories!B$14:C$38,2)</f>
        <v>#N/A</v>
      </c>
      <c r="I572" s="6">
        <f t="shared" si="11"/>
      </c>
    </row>
    <row r="573" spans="1:9" ht="12.75">
      <c r="A573" s="6">
        <v>571</v>
      </c>
      <c r="B573" s="7"/>
      <c r="H573" s="10" t="e">
        <f>VLOOKUP(Base_copie!D573,Categories!B$14:C$38,2)</f>
        <v>#N/A</v>
      </c>
      <c r="I573" s="6">
        <f t="shared" si="11"/>
      </c>
    </row>
    <row r="574" spans="1:9" ht="12.75">
      <c r="A574" s="6">
        <v>572</v>
      </c>
      <c r="B574" s="7"/>
      <c r="H574" s="10" t="e">
        <f>VLOOKUP(Base_copie!D574,Categories!B$14:C$38,2)</f>
        <v>#N/A</v>
      </c>
      <c r="I574" s="6">
        <f t="shared" si="11"/>
      </c>
    </row>
    <row r="575" spans="1:9" ht="12.75">
      <c r="A575" s="6">
        <v>573</v>
      </c>
      <c r="B575" s="7"/>
      <c r="H575" s="10" t="e">
        <f>VLOOKUP(Base_copie!D575,Categories!B$14:C$38,2)</f>
        <v>#N/A</v>
      </c>
      <c r="I575" s="6">
        <f t="shared" si="11"/>
      </c>
    </row>
    <row r="576" spans="1:9" ht="12.75">
      <c r="A576" s="6">
        <v>574</v>
      </c>
      <c r="B576" s="7"/>
      <c r="H576" s="10" t="e">
        <f>VLOOKUP(Base_copie!D576,Categories!B$14:C$38,2)</f>
        <v>#N/A</v>
      </c>
      <c r="I576" s="6">
        <f t="shared" si="11"/>
      </c>
    </row>
    <row r="577" spans="1:9" ht="12.75">
      <c r="A577" s="6">
        <v>575</v>
      </c>
      <c r="B577" s="7"/>
      <c r="H577" s="10" t="e">
        <f>VLOOKUP(Base_copie!D577,Categories!B$14:C$38,2)</f>
        <v>#N/A</v>
      </c>
      <c r="I577" s="6">
        <f t="shared" si="11"/>
      </c>
    </row>
    <row r="578" spans="1:9" ht="12.75">
      <c r="A578" s="6">
        <v>576</v>
      </c>
      <c r="B578" s="7"/>
      <c r="H578" s="10" t="e">
        <f>VLOOKUP(Base_copie!D578,Categories!B$14:C$38,2)</f>
        <v>#N/A</v>
      </c>
      <c r="I578" s="6">
        <f t="shared" si="11"/>
      </c>
    </row>
    <row r="579" spans="1:9" ht="12.75">
      <c r="A579" s="6">
        <v>577</v>
      </c>
      <c r="B579" s="7"/>
      <c r="H579" s="10" t="e">
        <f>VLOOKUP(Base_copie!D579,Categories!B$14:C$38,2)</f>
        <v>#N/A</v>
      </c>
      <c r="I579" s="6">
        <f t="shared" si="11"/>
      </c>
    </row>
    <row r="580" spans="1:9" ht="12.75">
      <c r="A580" s="6">
        <v>578</v>
      </c>
      <c r="B580" s="7"/>
      <c r="H580" s="10" t="e">
        <f>VLOOKUP(Base_copie!D580,Categories!B$14:C$38,2)</f>
        <v>#N/A</v>
      </c>
      <c r="I580" s="6">
        <f t="shared" si="11"/>
      </c>
    </row>
    <row r="581" spans="1:9" ht="12.75">
      <c r="A581" s="6">
        <v>579</v>
      </c>
      <c r="B581" s="7"/>
      <c r="H581" s="10" t="e">
        <f>VLOOKUP(Base_copie!D581,Categories!B$14:C$38,2)</f>
        <v>#N/A</v>
      </c>
      <c r="I581" s="6">
        <f t="shared" si="11"/>
      </c>
    </row>
    <row r="582" spans="1:9" ht="12.75">
      <c r="A582" s="6">
        <v>580</v>
      </c>
      <c r="B582" s="7"/>
      <c r="H582" s="10" t="e">
        <f>VLOOKUP(Base_copie!D582,Categories!B$14:C$38,2)</f>
        <v>#N/A</v>
      </c>
      <c r="I582" s="6">
        <f t="shared" si="11"/>
      </c>
    </row>
    <row r="583" spans="1:9" ht="12.75">
      <c r="A583" s="6">
        <v>581</v>
      </c>
      <c r="B583" s="7"/>
      <c r="H583" s="10" t="e">
        <f>VLOOKUP(Base_copie!D583,Categories!B$14:C$38,2)</f>
        <v>#N/A</v>
      </c>
      <c r="I583" s="6">
        <f t="shared" si="11"/>
      </c>
    </row>
    <row r="584" spans="1:9" ht="12.75">
      <c r="A584" s="6">
        <v>582</v>
      </c>
      <c r="B584" s="7"/>
      <c r="H584" s="10" t="e">
        <f>VLOOKUP(Base_copie!D584,Categories!B$14:C$38,2)</f>
        <v>#N/A</v>
      </c>
      <c r="I584" s="6">
        <f t="shared" si="11"/>
      </c>
    </row>
    <row r="585" spans="1:9" ht="12.75">
      <c r="A585" s="6">
        <v>583</v>
      </c>
      <c r="B585" s="7"/>
      <c r="H585" s="10" t="e">
        <f>VLOOKUP(Base_copie!D585,Categories!B$14:C$38,2)</f>
        <v>#N/A</v>
      </c>
      <c r="I585" s="6">
        <f t="shared" si="11"/>
      </c>
    </row>
    <row r="586" spans="1:9" ht="12.75">
      <c r="A586" s="6">
        <v>584</v>
      </c>
      <c r="B586" s="7"/>
      <c r="H586" s="10" t="e">
        <f>VLOOKUP(Base_copie!D586,Categories!B$14:C$38,2)</f>
        <v>#N/A</v>
      </c>
      <c r="I586" s="6">
        <f t="shared" si="11"/>
      </c>
    </row>
    <row r="587" spans="1:9" ht="12.75">
      <c r="A587" s="6">
        <v>585</v>
      </c>
      <c r="B587" s="7"/>
      <c r="H587" s="10" t="e">
        <f>VLOOKUP(Base_copie!D587,Categories!B$14:C$38,2)</f>
        <v>#N/A</v>
      </c>
      <c r="I587" s="6">
        <f t="shared" si="11"/>
      </c>
    </row>
    <row r="588" spans="1:9" ht="12.75">
      <c r="A588" s="6">
        <v>586</v>
      </c>
      <c r="B588" s="7"/>
      <c r="H588" s="10" t="e">
        <f>VLOOKUP(Base_copie!D588,Categories!B$14:C$38,2)</f>
        <v>#N/A</v>
      </c>
      <c r="I588" s="6">
        <f t="shared" si="11"/>
      </c>
    </row>
    <row r="589" spans="1:9" ht="12.75">
      <c r="A589" s="6">
        <v>587</v>
      </c>
      <c r="B589" s="7"/>
      <c r="H589" s="10" t="e">
        <f>VLOOKUP(Base_copie!D589,Categories!B$14:C$38,2)</f>
        <v>#N/A</v>
      </c>
      <c r="I589" s="6">
        <f t="shared" si="11"/>
      </c>
    </row>
    <row r="590" spans="1:9" ht="12.75">
      <c r="A590" s="6">
        <v>588</v>
      </c>
      <c r="B590" s="7"/>
      <c r="H590" s="10" t="e">
        <f>VLOOKUP(Base_copie!D590,Categories!B$14:C$38,2)</f>
        <v>#N/A</v>
      </c>
      <c r="I590" s="6">
        <f t="shared" si="11"/>
      </c>
    </row>
    <row r="591" spans="1:9" ht="12.75">
      <c r="A591" s="6">
        <v>589</v>
      </c>
      <c r="B591" s="7"/>
      <c r="H591" s="10" t="e">
        <f>VLOOKUP(Base_copie!D591,Categories!B$14:C$38,2)</f>
        <v>#N/A</v>
      </c>
      <c r="I591" s="6">
        <f t="shared" si="11"/>
      </c>
    </row>
    <row r="592" spans="1:9" ht="12.75">
      <c r="A592" s="6">
        <v>590</v>
      </c>
      <c r="B592" s="7"/>
      <c r="H592" s="10" t="e">
        <f>VLOOKUP(Base_copie!D592,Categories!B$14:C$38,2)</f>
        <v>#N/A</v>
      </c>
      <c r="I592" s="6">
        <f t="shared" si="11"/>
      </c>
    </row>
    <row r="593" spans="1:9" ht="12.75">
      <c r="A593" s="6">
        <v>591</v>
      </c>
      <c r="B593" s="7"/>
      <c r="H593" s="10" t="e">
        <f>VLOOKUP(Base_copie!D593,Categories!B$14:C$38,2)</f>
        <v>#N/A</v>
      </c>
      <c r="I593" s="6">
        <f t="shared" si="11"/>
      </c>
    </row>
    <row r="594" spans="1:9" ht="12.75">
      <c r="A594" s="6">
        <v>592</v>
      </c>
      <c r="B594" s="7"/>
      <c r="H594" s="10" t="e">
        <f>VLOOKUP(Base_copie!D594,Categories!B$14:C$38,2)</f>
        <v>#N/A</v>
      </c>
      <c r="I594" s="6">
        <f t="shared" si="11"/>
      </c>
    </row>
    <row r="595" spans="1:9" ht="12.75">
      <c r="A595" s="6">
        <v>593</v>
      </c>
      <c r="B595" s="7"/>
      <c r="H595" s="10" t="e">
        <f>VLOOKUP(Base_copie!D595,Categories!B$14:C$38,2)</f>
        <v>#N/A</v>
      </c>
      <c r="I595" s="6">
        <f t="shared" si="11"/>
      </c>
    </row>
    <row r="596" spans="1:9" ht="12.75">
      <c r="A596" s="6">
        <v>594</v>
      </c>
      <c r="B596" s="7"/>
      <c r="H596" s="10" t="e">
        <f>VLOOKUP(Base_copie!D596,Categories!B$14:C$38,2)</f>
        <v>#N/A</v>
      </c>
      <c r="I596" s="6">
        <f t="shared" si="11"/>
      </c>
    </row>
    <row r="597" spans="1:9" ht="12.75">
      <c r="A597" s="6">
        <v>595</v>
      </c>
      <c r="B597" s="7"/>
      <c r="H597" s="10" t="e">
        <f>VLOOKUP(Base_copie!D597,Categories!B$14:C$38,2)</f>
        <v>#N/A</v>
      </c>
      <c r="I597" s="6">
        <f t="shared" si="11"/>
      </c>
    </row>
    <row r="598" spans="1:9" ht="12.75">
      <c r="A598" s="6">
        <v>596</v>
      </c>
      <c r="B598" s="7"/>
      <c r="H598" s="10" t="e">
        <f>VLOOKUP(Base_copie!D598,Categories!B$14:C$38,2)</f>
        <v>#N/A</v>
      </c>
      <c r="I598" s="6">
        <f t="shared" si="11"/>
      </c>
    </row>
    <row r="599" spans="1:9" ht="12.75">
      <c r="A599" s="6">
        <v>597</v>
      </c>
      <c r="B599" s="7"/>
      <c r="H599" s="10" t="e">
        <f>VLOOKUP(Base_copie!D599,Categories!B$14:C$38,2)</f>
        <v>#N/A</v>
      </c>
      <c r="I599" s="6">
        <f t="shared" si="11"/>
      </c>
    </row>
    <row r="600" spans="1:9" ht="12.75">
      <c r="A600" s="6">
        <v>598</v>
      </c>
      <c r="B600" s="7"/>
      <c r="H600" s="10" t="e">
        <f>VLOOKUP(Base_copie!D600,Categories!B$14:C$38,2)</f>
        <v>#N/A</v>
      </c>
      <c r="I600" s="6">
        <f t="shared" si="11"/>
      </c>
    </row>
    <row r="601" spans="1:9" ht="12.75">
      <c r="A601" s="6">
        <v>599</v>
      </c>
      <c r="B601" s="7"/>
      <c r="H601" s="10" t="e">
        <f>VLOOKUP(Base_copie!D601,Categories!B$14:C$38,2)</f>
        <v>#N/A</v>
      </c>
      <c r="I601" s="6">
        <f t="shared" si="11"/>
      </c>
    </row>
    <row r="602" spans="1:9" ht="12.75">
      <c r="A602" s="6">
        <v>600</v>
      </c>
      <c r="B602" s="7"/>
      <c r="H602" s="10" t="e">
        <f>VLOOKUP(Base_copie!D602,Categories!B$14:C$38,2)</f>
        <v>#N/A</v>
      </c>
      <c r="I602" s="6">
        <f t="shared" si="11"/>
      </c>
    </row>
    <row r="603" spans="1:9" ht="12.75">
      <c r="A603" s="6">
        <v>601</v>
      </c>
      <c r="B603" s="7"/>
      <c r="H603" s="10" t="e">
        <f>VLOOKUP(Base_copie!D603,Categories!B$14:C$38,2)</f>
        <v>#N/A</v>
      </c>
      <c r="I603" s="6">
        <f t="shared" si="11"/>
      </c>
    </row>
    <row r="604" spans="1:9" ht="12.75">
      <c r="A604" s="6">
        <v>602</v>
      </c>
      <c r="B604" s="7"/>
      <c r="H604" s="10" t="e">
        <f>VLOOKUP(Base_copie!D604,Categories!B$14:C$38,2)</f>
        <v>#N/A</v>
      </c>
      <c r="I604" s="6">
        <f t="shared" si="11"/>
      </c>
    </row>
    <row r="605" spans="1:9" ht="12.75">
      <c r="A605" s="6">
        <v>603</v>
      </c>
      <c r="B605" s="7"/>
      <c r="H605" s="10" t="e">
        <f>VLOOKUP(Base_copie!D605,Categories!B$14:C$38,2)</f>
        <v>#N/A</v>
      </c>
      <c r="I605" s="6">
        <f t="shared" si="11"/>
      </c>
    </row>
    <row r="606" spans="1:9" ht="12.75">
      <c r="A606" s="6">
        <v>604</v>
      </c>
      <c r="B606" s="7"/>
      <c r="H606" s="10" t="e">
        <f>VLOOKUP(Base_copie!D606,Categories!B$14:C$38,2)</f>
        <v>#N/A</v>
      </c>
      <c r="I606" s="6">
        <f t="shared" si="11"/>
      </c>
    </row>
    <row r="607" spans="1:9" ht="12.75">
      <c r="A607" s="6">
        <v>605</v>
      </c>
      <c r="B607" s="7"/>
      <c r="H607" s="10" t="e">
        <f>VLOOKUP(Base_copie!D607,Categories!B$14:C$38,2)</f>
        <v>#N/A</v>
      </c>
      <c r="I607" s="6">
        <f t="shared" si="11"/>
      </c>
    </row>
    <row r="608" spans="1:9" ht="12.75">
      <c r="A608" s="6">
        <v>606</v>
      </c>
      <c r="B608" s="7"/>
      <c r="H608" s="10" t="e">
        <f>VLOOKUP(Base_copie!D608,Categories!B$14:C$38,2)</f>
        <v>#N/A</v>
      </c>
      <c r="I608" s="6">
        <f t="shared" si="11"/>
      </c>
    </row>
    <row r="609" spans="1:9" ht="12.75">
      <c r="A609" s="6">
        <v>607</v>
      </c>
      <c r="B609" s="7"/>
      <c r="H609" s="10" t="e">
        <f>VLOOKUP(Base_copie!D609,Categories!B$14:C$38,2)</f>
        <v>#N/A</v>
      </c>
      <c r="I609" s="6">
        <f t="shared" si="11"/>
      </c>
    </row>
    <row r="610" spans="1:9" ht="12.75">
      <c r="A610" s="6">
        <v>608</v>
      </c>
      <c r="B610" s="7"/>
      <c r="H610" s="10" t="e">
        <f>VLOOKUP(Base_copie!D610,Categories!B$14:C$38,2)</f>
        <v>#N/A</v>
      </c>
      <c r="I610" s="6">
        <f t="shared" si="11"/>
      </c>
    </row>
    <row r="611" spans="1:9" ht="12.75">
      <c r="A611" s="6">
        <v>609</v>
      </c>
      <c r="B611" s="7"/>
      <c r="H611" s="10" t="e">
        <f>VLOOKUP(Base_copie!D611,Categories!B$14:C$38,2)</f>
        <v>#N/A</v>
      </c>
      <c r="I611" s="6">
        <f t="shared" si="11"/>
      </c>
    </row>
    <row r="612" spans="1:9" ht="12.75">
      <c r="A612" s="6">
        <v>610</v>
      </c>
      <c r="B612" s="7"/>
      <c r="H612" s="10" t="e">
        <f>VLOOKUP(Base_copie!D612,Categories!B$14:C$38,2)</f>
        <v>#N/A</v>
      </c>
      <c r="I612" s="6">
        <f t="shared" si="11"/>
      </c>
    </row>
    <row r="613" spans="1:9" ht="12.75">
      <c r="A613" s="6">
        <v>611</v>
      </c>
      <c r="B613" s="7"/>
      <c r="H613" s="10" t="e">
        <f>VLOOKUP(Base_copie!D613,Categories!B$14:C$38,2)</f>
        <v>#N/A</v>
      </c>
      <c r="I613" s="6">
        <f t="shared" si="11"/>
      </c>
    </row>
    <row r="614" spans="1:9" ht="12.75">
      <c r="A614" s="6">
        <v>612</v>
      </c>
      <c r="B614" s="7"/>
      <c r="H614" s="10" t="e">
        <f>VLOOKUP(Base_copie!D614,Categories!B$14:C$38,2)</f>
        <v>#N/A</v>
      </c>
      <c r="I614" s="6">
        <f t="shared" si="11"/>
      </c>
    </row>
    <row r="615" spans="1:9" ht="12.75">
      <c r="A615" s="6">
        <v>613</v>
      </c>
      <c r="B615" s="7"/>
      <c r="H615" s="10" t="e">
        <f>VLOOKUP(Base_copie!D615,Categories!B$14:C$38,2)</f>
        <v>#N/A</v>
      </c>
      <c r="I615" s="6">
        <f t="shared" si="11"/>
      </c>
    </row>
    <row r="616" spans="1:9" ht="12.75">
      <c r="A616" s="6">
        <v>614</v>
      </c>
      <c r="B616" s="7"/>
      <c r="H616" s="10" t="e">
        <f>VLOOKUP(Base_copie!D616,Categories!B$14:C$38,2)</f>
        <v>#N/A</v>
      </c>
      <c r="I616" s="6">
        <f t="shared" si="11"/>
      </c>
    </row>
    <row r="617" spans="1:9" ht="12.75">
      <c r="A617" s="6">
        <v>615</v>
      </c>
      <c r="B617" s="7"/>
      <c r="H617" s="10" t="e">
        <f>VLOOKUP(Base_copie!D617,Categories!B$14:C$38,2)</f>
        <v>#N/A</v>
      </c>
      <c r="I617" s="6">
        <f t="shared" si="11"/>
      </c>
    </row>
    <row r="618" spans="1:9" ht="12.75">
      <c r="A618" s="6">
        <v>616</v>
      </c>
      <c r="B618" s="7"/>
      <c r="H618" s="10" t="e">
        <f>VLOOKUP(Base_copie!D618,Categories!B$14:C$38,2)</f>
        <v>#N/A</v>
      </c>
      <c r="I618" s="6">
        <f t="shared" si="11"/>
      </c>
    </row>
    <row r="619" spans="1:9" ht="12.75">
      <c r="A619" s="6">
        <v>617</v>
      </c>
      <c r="B619" s="7"/>
      <c r="H619" s="10" t="e">
        <f>VLOOKUP(Base_copie!D619,Categories!B$14:C$38,2)</f>
        <v>#N/A</v>
      </c>
      <c r="I619" s="6">
        <f t="shared" si="11"/>
      </c>
    </row>
    <row r="620" spans="1:9" ht="12.75">
      <c r="A620" s="6">
        <v>618</v>
      </c>
      <c r="B620" s="7"/>
      <c r="H620" s="10" t="e">
        <f>VLOOKUP(Base_copie!D620,Categories!B$14:C$38,2)</f>
        <v>#N/A</v>
      </c>
      <c r="I620" s="6">
        <f t="shared" si="11"/>
      </c>
    </row>
    <row r="621" spans="1:9" ht="12.75">
      <c r="A621" s="6">
        <v>619</v>
      </c>
      <c r="B621" s="7"/>
      <c r="H621" s="10" t="e">
        <f>VLOOKUP(Base_copie!D621,Categories!B$14:C$38,2)</f>
        <v>#N/A</v>
      </c>
      <c r="I621" s="6">
        <f t="shared" si="11"/>
      </c>
    </row>
    <row r="622" spans="1:9" ht="12.75">
      <c r="A622" s="6">
        <v>620</v>
      </c>
      <c r="B622" s="7"/>
      <c r="H622" s="10" t="e">
        <f>VLOOKUP(Base_copie!D622,Categories!B$14:C$38,2)</f>
        <v>#N/A</v>
      </c>
      <c r="I622" s="6">
        <f t="shared" si="11"/>
      </c>
    </row>
    <row r="623" spans="1:9" ht="12.75">
      <c r="A623" s="6">
        <v>621</v>
      </c>
      <c r="B623" s="7"/>
      <c r="H623" s="10" t="e">
        <f>VLOOKUP(Base_copie!D623,Categories!B$14:C$38,2)</f>
        <v>#N/A</v>
      </c>
      <c r="I623" s="6">
        <f t="shared" si="11"/>
      </c>
    </row>
    <row r="624" spans="1:9" ht="12.75">
      <c r="A624" s="6">
        <v>622</v>
      </c>
      <c r="B624" s="7"/>
      <c r="H624" s="10" t="e">
        <f>VLOOKUP(Base_copie!D624,Categories!B$14:C$38,2)</f>
        <v>#N/A</v>
      </c>
      <c r="I624" s="6">
        <f t="shared" si="11"/>
      </c>
    </row>
    <row r="625" spans="1:9" ht="12.75">
      <c r="A625" s="6">
        <v>623</v>
      </c>
      <c r="B625" s="7"/>
      <c r="H625" s="10" t="e">
        <f>VLOOKUP(Base_copie!D625,Categories!B$14:C$38,2)</f>
        <v>#N/A</v>
      </c>
      <c r="I625" s="6">
        <f aca="true" t="shared" si="12" ref="I625:I688">RIGHT(D625,2)</f>
      </c>
    </row>
    <row r="626" spans="1:9" ht="12.75">
      <c r="A626" s="6">
        <v>624</v>
      </c>
      <c r="B626" s="7"/>
      <c r="H626" s="10" t="e">
        <f>VLOOKUP(Base_copie!D626,Categories!B$14:C$38,2)</f>
        <v>#N/A</v>
      </c>
      <c r="I626" s="6">
        <f t="shared" si="12"/>
      </c>
    </row>
    <row r="627" spans="1:9" ht="12.75">
      <c r="A627" s="6">
        <v>625</v>
      </c>
      <c r="B627" s="7"/>
      <c r="H627" s="10" t="e">
        <f>VLOOKUP(Base_copie!D627,Categories!B$14:C$38,2)</f>
        <v>#N/A</v>
      </c>
      <c r="I627" s="6">
        <f t="shared" si="12"/>
      </c>
    </row>
    <row r="628" spans="1:9" ht="12.75">
      <c r="A628" s="6">
        <v>626</v>
      </c>
      <c r="B628" s="7"/>
      <c r="H628" s="10" t="e">
        <f>VLOOKUP(Base_copie!D628,Categories!B$14:C$38,2)</f>
        <v>#N/A</v>
      </c>
      <c r="I628" s="6">
        <f t="shared" si="12"/>
      </c>
    </row>
    <row r="629" spans="1:9" ht="12.75">
      <c r="A629" s="6">
        <v>627</v>
      </c>
      <c r="B629" s="7"/>
      <c r="H629" s="10" t="e">
        <f>VLOOKUP(Base_copie!D629,Categories!B$14:C$38,2)</f>
        <v>#N/A</v>
      </c>
      <c r="I629" s="6">
        <f t="shared" si="12"/>
      </c>
    </row>
    <row r="630" spans="1:9" ht="12.75">
      <c r="A630" s="6">
        <v>628</v>
      </c>
      <c r="B630" s="7"/>
      <c r="H630" s="10" t="e">
        <f>VLOOKUP(Base_copie!D630,Categories!B$14:C$38,2)</f>
        <v>#N/A</v>
      </c>
      <c r="I630" s="6">
        <f t="shared" si="12"/>
      </c>
    </row>
    <row r="631" spans="1:9" ht="12.75">
      <c r="A631" s="6">
        <v>629</v>
      </c>
      <c r="B631" s="7"/>
      <c r="H631" s="10" t="e">
        <f>VLOOKUP(Base_copie!D631,Categories!B$14:C$38,2)</f>
        <v>#N/A</v>
      </c>
      <c r="I631" s="6">
        <f t="shared" si="12"/>
      </c>
    </row>
    <row r="632" spans="1:9" ht="12.75">
      <c r="A632" s="6">
        <v>630</v>
      </c>
      <c r="B632" s="7"/>
      <c r="H632" s="10" t="e">
        <f>VLOOKUP(Base_copie!D632,Categories!B$14:C$38,2)</f>
        <v>#N/A</v>
      </c>
      <c r="I632" s="6">
        <f t="shared" si="12"/>
      </c>
    </row>
    <row r="633" spans="1:9" ht="12.75">
      <c r="A633" s="6">
        <v>631</v>
      </c>
      <c r="B633" s="7"/>
      <c r="H633" s="10" t="e">
        <f>VLOOKUP(Base_copie!D633,Categories!B$14:C$38,2)</f>
        <v>#N/A</v>
      </c>
      <c r="I633" s="6">
        <f t="shared" si="12"/>
      </c>
    </row>
    <row r="634" spans="1:9" ht="12.75">
      <c r="A634" s="6">
        <v>632</v>
      </c>
      <c r="B634" s="7"/>
      <c r="H634" s="10" t="e">
        <f>VLOOKUP(Base_copie!D634,Categories!B$14:C$38,2)</f>
        <v>#N/A</v>
      </c>
      <c r="I634" s="6">
        <f t="shared" si="12"/>
      </c>
    </row>
    <row r="635" spans="1:9" ht="12.75">
      <c r="A635" s="6">
        <v>633</v>
      </c>
      <c r="B635" s="7"/>
      <c r="H635" s="10" t="e">
        <f>VLOOKUP(Base_copie!D635,Categories!B$14:C$38,2)</f>
        <v>#N/A</v>
      </c>
      <c r="I635" s="6">
        <f t="shared" si="12"/>
      </c>
    </row>
    <row r="636" spans="1:9" ht="12.75">
      <c r="A636" s="6">
        <v>634</v>
      </c>
      <c r="B636" s="7"/>
      <c r="H636" s="10" t="e">
        <f>VLOOKUP(Base_copie!D636,Categories!B$14:C$38,2)</f>
        <v>#N/A</v>
      </c>
      <c r="I636" s="6">
        <f t="shared" si="12"/>
      </c>
    </row>
    <row r="637" spans="1:9" ht="12.75">
      <c r="A637" s="6">
        <v>635</v>
      </c>
      <c r="B637" s="7"/>
      <c r="H637" s="10" t="e">
        <f>VLOOKUP(Base_copie!D637,Categories!B$14:C$38,2)</f>
        <v>#N/A</v>
      </c>
      <c r="I637" s="6">
        <f t="shared" si="12"/>
      </c>
    </row>
    <row r="638" spans="1:9" ht="12.75">
      <c r="A638" s="6">
        <v>636</v>
      </c>
      <c r="B638" s="7"/>
      <c r="H638" s="10" t="e">
        <f>VLOOKUP(Base_copie!D638,Categories!B$14:C$38,2)</f>
        <v>#N/A</v>
      </c>
      <c r="I638" s="6">
        <f t="shared" si="12"/>
      </c>
    </row>
    <row r="639" spans="1:9" ht="12.75">
      <c r="A639" s="6">
        <v>637</v>
      </c>
      <c r="B639" s="7"/>
      <c r="H639" s="10" t="e">
        <f>VLOOKUP(Base_copie!D639,Categories!B$14:C$38,2)</f>
        <v>#N/A</v>
      </c>
      <c r="I639" s="6">
        <f t="shared" si="12"/>
      </c>
    </row>
    <row r="640" spans="1:9" ht="12.75">
      <c r="A640" s="6">
        <v>638</v>
      </c>
      <c r="B640" s="7"/>
      <c r="H640" s="10" t="e">
        <f>VLOOKUP(Base_copie!D640,Categories!B$14:C$38,2)</f>
        <v>#N/A</v>
      </c>
      <c r="I640" s="6">
        <f t="shared" si="12"/>
      </c>
    </row>
    <row r="641" spans="1:9" ht="12.75">
      <c r="A641" s="6">
        <v>639</v>
      </c>
      <c r="B641" s="7"/>
      <c r="H641" s="10" t="e">
        <f>VLOOKUP(Base_copie!D641,Categories!B$14:C$38,2)</f>
        <v>#N/A</v>
      </c>
      <c r="I641" s="6">
        <f t="shared" si="12"/>
      </c>
    </row>
    <row r="642" spans="1:9" ht="12.75">
      <c r="A642" s="6">
        <v>640</v>
      </c>
      <c r="B642" s="7"/>
      <c r="H642" s="10" t="e">
        <f>VLOOKUP(Base_copie!D642,Categories!B$14:C$38,2)</f>
        <v>#N/A</v>
      </c>
      <c r="I642" s="6">
        <f t="shared" si="12"/>
      </c>
    </row>
    <row r="643" spans="1:9" ht="12.75">
      <c r="A643" s="6">
        <v>641</v>
      </c>
      <c r="B643" s="7"/>
      <c r="H643" s="10" t="e">
        <f>VLOOKUP(Base_copie!D643,Categories!B$14:C$38,2)</f>
        <v>#N/A</v>
      </c>
      <c r="I643" s="6">
        <f t="shared" si="12"/>
      </c>
    </row>
    <row r="644" spans="1:9" ht="12.75">
      <c r="A644" s="6">
        <v>642</v>
      </c>
      <c r="B644" s="7"/>
      <c r="H644" s="10" t="e">
        <f>VLOOKUP(Base_copie!D644,Categories!B$14:C$38,2)</f>
        <v>#N/A</v>
      </c>
      <c r="I644" s="6">
        <f t="shared" si="12"/>
      </c>
    </row>
    <row r="645" spans="1:9" ht="12.75">
      <c r="A645" s="6">
        <v>643</v>
      </c>
      <c r="B645" s="7"/>
      <c r="H645" s="10" t="e">
        <f>VLOOKUP(Base_copie!D645,Categories!B$14:C$38,2)</f>
        <v>#N/A</v>
      </c>
      <c r="I645" s="6">
        <f t="shared" si="12"/>
      </c>
    </row>
    <row r="646" spans="1:9" ht="12.75">
      <c r="A646" s="6">
        <v>644</v>
      </c>
      <c r="B646" s="7"/>
      <c r="H646" s="10" t="e">
        <f>VLOOKUP(Base_copie!D646,Categories!B$14:C$38,2)</f>
        <v>#N/A</v>
      </c>
      <c r="I646" s="6">
        <f t="shared" si="12"/>
      </c>
    </row>
    <row r="647" spans="1:9" ht="12.75">
      <c r="A647" s="6">
        <v>645</v>
      </c>
      <c r="B647" s="7"/>
      <c r="H647" s="10" t="e">
        <f>VLOOKUP(Base_copie!D647,Categories!B$14:C$38,2)</f>
        <v>#N/A</v>
      </c>
      <c r="I647" s="6">
        <f t="shared" si="12"/>
      </c>
    </row>
    <row r="648" spans="1:9" ht="12.75">
      <c r="A648" s="6">
        <v>646</v>
      </c>
      <c r="B648" s="7"/>
      <c r="H648" s="10" t="e">
        <f>VLOOKUP(Base_copie!D648,Categories!B$14:C$38,2)</f>
        <v>#N/A</v>
      </c>
      <c r="I648" s="6">
        <f t="shared" si="12"/>
      </c>
    </row>
    <row r="649" spans="1:9" ht="12.75">
      <c r="A649" s="6">
        <v>647</v>
      </c>
      <c r="B649" s="7"/>
      <c r="H649" s="10" t="e">
        <f>VLOOKUP(Base_copie!D649,Categories!B$14:C$38,2)</f>
        <v>#N/A</v>
      </c>
      <c r="I649" s="6">
        <f t="shared" si="12"/>
      </c>
    </row>
    <row r="650" spans="1:9" ht="12.75">
      <c r="A650" s="6">
        <v>648</v>
      </c>
      <c r="B650" s="7"/>
      <c r="H650" s="10" t="e">
        <f>VLOOKUP(Base_copie!D650,Categories!B$14:C$38,2)</f>
        <v>#N/A</v>
      </c>
      <c r="I650" s="6">
        <f t="shared" si="12"/>
      </c>
    </row>
    <row r="651" spans="1:9" ht="12.75">
      <c r="A651" s="6">
        <v>649</v>
      </c>
      <c r="B651" s="7"/>
      <c r="H651" s="10" t="e">
        <f>VLOOKUP(Base_copie!D651,Categories!B$14:C$38,2)</f>
        <v>#N/A</v>
      </c>
      <c r="I651" s="6">
        <f t="shared" si="12"/>
      </c>
    </row>
    <row r="652" spans="1:9" ht="12.75">
      <c r="A652" s="6">
        <v>650</v>
      </c>
      <c r="B652" s="7"/>
      <c r="H652" s="10" t="e">
        <f>VLOOKUP(Base_copie!D652,Categories!B$14:C$38,2)</f>
        <v>#N/A</v>
      </c>
      <c r="I652" s="6">
        <f t="shared" si="12"/>
      </c>
    </row>
    <row r="653" spans="1:9" ht="12.75">
      <c r="A653" s="6">
        <v>651</v>
      </c>
      <c r="B653" s="7"/>
      <c r="H653" s="10" t="e">
        <f>VLOOKUP(Base_copie!D653,Categories!B$14:C$38,2)</f>
        <v>#N/A</v>
      </c>
      <c r="I653" s="6">
        <f t="shared" si="12"/>
      </c>
    </row>
    <row r="654" spans="1:9" ht="12.75">
      <c r="A654" s="6">
        <v>652</v>
      </c>
      <c r="B654" s="7"/>
      <c r="H654" s="10" t="e">
        <f>VLOOKUP(Base_copie!D654,Categories!B$14:C$38,2)</f>
        <v>#N/A</v>
      </c>
      <c r="I654" s="6">
        <f t="shared" si="12"/>
      </c>
    </row>
    <row r="655" spans="1:9" ht="12.75">
      <c r="A655" s="6">
        <v>653</v>
      </c>
      <c r="B655" s="7"/>
      <c r="H655" s="10" t="e">
        <f>VLOOKUP(Base_copie!D655,Categories!B$14:C$38,2)</f>
        <v>#N/A</v>
      </c>
      <c r="I655" s="6">
        <f t="shared" si="12"/>
      </c>
    </row>
    <row r="656" spans="1:9" ht="12.75">
      <c r="A656" s="6">
        <v>654</v>
      </c>
      <c r="B656" s="7"/>
      <c r="H656" s="10" t="e">
        <f>VLOOKUP(Base_copie!D656,Categories!B$14:C$38,2)</f>
        <v>#N/A</v>
      </c>
      <c r="I656" s="6">
        <f t="shared" si="12"/>
      </c>
    </row>
    <row r="657" spans="1:9" ht="12.75">
      <c r="A657" s="6">
        <v>655</v>
      </c>
      <c r="B657" s="7"/>
      <c r="H657" s="10" t="e">
        <f>VLOOKUP(Base_copie!D657,Categories!B$14:C$38,2)</f>
        <v>#N/A</v>
      </c>
      <c r="I657" s="6">
        <f t="shared" si="12"/>
      </c>
    </row>
    <row r="658" spans="1:9" ht="12.75">
      <c r="A658" s="6">
        <v>656</v>
      </c>
      <c r="B658" s="7"/>
      <c r="H658" s="10" t="e">
        <f>VLOOKUP(Base_copie!D658,Categories!B$14:C$38,2)</f>
        <v>#N/A</v>
      </c>
      <c r="I658" s="6">
        <f t="shared" si="12"/>
      </c>
    </row>
    <row r="659" spans="1:9" ht="12.75">
      <c r="A659" s="6">
        <v>657</v>
      </c>
      <c r="B659" s="7"/>
      <c r="H659" s="10" t="e">
        <f>VLOOKUP(Base_copie!D659,Categories!B$14:C$38,2)</f>
        <v>#N/A</v>
      </c>
      <c r="I659" s="6">
        <f t="shared" si="12"/>
      </c>
    </row>
    <row r="660" spans="1:9" ht="12.75">
      <c r="A660" s="6">
        <v>658</v>
      </c>
      <c r="B660" s="7"/>
      <c r="H660" s="10" t="e">
        <f>VLOOKUP(Base_copie!D660,Categories!B$14:C$38,2)</f>
        <v>#N/A</v>
      </c>
      <c r="I660" s="6">
        <f t="shared" si="12"/>
      </c>
    </row>
    <row r="661" spans="1:9" ht="12.75">
      <c r="A661" s="6">
        <v>659</v>
      </c>
      <c r="B661" s="7"/>
      <c r="H661" s="10" t="e">
        <f>VLOOKUP(Base_copie!D661,Categories!B$14:C$38,2)</f>
        <v>#N/A</v>
      </c>
      <c r="I661" s="6">
        <f t="shared" si="12"/>
      </c>
    </row>
    <row r="662" spans="1:9" ht="12.75">
      <c r="A662" s="6">
        <v>660</v>
      </c>
      <c r="B662" s="7"/>
      <c r="H662" s="10" t="e">
        <f>VLOOKUP(Base_copie!D662,Categories!B$14:C$38,2)</f>
        <v>#N/A</v>
      </c>
      <c r="I662" s="6">
        <f t="shared" si="12"/>
      </c>
    </row>
    <row r="663" spans="1:9" ht="12.75">
      <c r="A663" s="6">
        <v>661</v>
      </c>
      <c r="B663" s="7"/>
      <c r="H663" s="10" t="e">
        <f>VLOOKUP(Base_copie!D663,Categories!B$14:C$38,2)</f>
        <v>#N/A</v>
      </c>
      <c r="I663" s="6">
        <f t="shared" si="12"/>
      </c>
    </row>
    <row r="664" spans="1:9" ht="12.75">
      <c r="A664" s="6">
        <v>662</v>
      </c>
      <c r="B664" s="7"/>
      <c r="H664" s="10" t="e">
        <f>VLOOKUP(Base_copie!D664,Categories!B$14:C$38,2)</f>
        <v>#N/A</v>
      </c>
      <c r="I664" s="6">
        <f t="shared" si="12"/>
      </c>
    </row>
    <row r="665" spans="1:9" ht="12.75">
      <c r="A665" s="6">
        <v>663</v>
      </c>
      <c r="B665" s="7"/>
      <c r="H665" s="10" t="e">
        <f>VLOOKUP(Base_copie!D665,Categories!B$14:C$38,2)</f>
        <v>#N/A</v>
      </c>
      <c r="I665" s="6">
        <f t="shared" si="12"/>
      </c>
    </row>
    <row r="666" spans="1:9" ht="12.75">
      <c r="A666" s="6">
        <v>664</v>
      </c>
      <c r="B666" s="7"/>
      <c r="H666" s="10" t="e">
        <f>VLOOKUP(Base_copie!D666,Categories!B$14:C$38,2)</f>
        <v>#N/A</v>
      </c>
      <c r="I666" s="6">
        <f t="shared" si="12"/>
      </c>
    </row>
    <row r="667" spans="1:9" ht="12.75">
      <c r="A667" s="6">
        <v>665</v>
      </c>
      <c r="B667" s="7"/>
      <c r="H667" s="10" t="e">
        <f>VLOOKUP(Base_copie!D667,Categories!B$14:C$38,2)</f>
        <v>#N/A</v>
      </c>
      <c r="I667" s="6">
        <f t="shared" si="12"/>
      </c>
    </row>
    <row r="668" spans="1:9" ht="12.75">
      <c r="A668" s="6">
        <v>666</v>
      </c>
      <c r="B668" s="7"/>
      <c r="H668" s="10" t="e">
        <f>VLOOKUP(Base_copie!D668,Categories!B$14:C$38,2)</f>
        <v>#N/A</v>
      </c>
      <c r="I668" s="6">
        <f t="shared" si="12"/>
      </c>
    </row>
    <row r="669" spans="1:9" ht="12.75">
      <c r="A669" s="6">
        <v>667</v>
      </c>
      <c r="B669" s="7"/>
      <c r="H669" s="10" t="e">
        <f>VLOOKUP(Base_copie!D669,Categories!B$14:C$38,2)</f>
        <v>#N/A</v>
      </c>
      <c r="I669" s="6">
        <f t="shared" si="12"/>
      </c>
    </row>
    <row r="670" spans="1:9" ht="12.75">
      <c r="A670" s="6">
        <v>668</v>
      </c>
      <c r="B670" s="7"/>
      <c r="H670" s="10" t="e">
        <f>VLOOKUP(Base_copie!D670,Categories!B$14:C$38,2)</f>
        <v>#N/A</v>
      </c>
      <c r="I670" s="6">
        <f t="shared" si="12"/>
      </c>
    </row>
    <row r="671" spans="1:9" ht="12.75">
      <c r="A671" s="6">
        <v>669</v>
      </c>
      <c r="B671" s="7"/>
      <c r="H671" s="10" t="e">
        <f>VLOOKUP(Base_copie!D671,Categories!B$14:C$38,2)</f>
        <v>#N/A</v>
      </c>
      <c r="I671" s="6">
        <f t="shared" si="12"/>
      </c>
    </row>
    <row r="672" spans="1:9" ht="12.75">
      <c r="A672" s="6">
        <v>670</v>
      </c>
      <c r="B672" s="7"/>
      <c r="H672" s="10" t="e">
        <f>VLOOKUP(Base_copie!D672,Categories!B$14:C$38,2)</f>
        <v>#N/A</v>
      </c>
      <c r="I672" s="6">
        <f t="shared" si="12"/>
      </c>
    </row>
    <row r="673" spans="1:9" ht="12.75">
      <c r="A673" s="6">
        <v>671</v>
      </c>
      <c r="B673" s="7"/>
      <c r="H673" s="10" t="e">
        <f>VLOOKUP(Base_copie!D673,Categories!B$14:C$38,2)</f>
        <v>#N/A</v>
      </c>
      <c r="I673" s="6">
        <f t="shared" si="12"/>
      </c>
    </row>
    <row r="674" spans="1:9" ht="12.75">
      <c r="A674" s="6">
        <v>672</v>
      </c>
      <c r="B674" s="7"/>
      <c r="H674" s="10" t="e">
        <f>VLOOKUP(Base_copie!D674,Categories!B$14:C$38,2)</f>
        <v>#N/A</v>
      </c>
      <c r="I674" s="6">
        <f t="shared" si="12"/>
      </c>
    </row>
    <row r="675" spans="1:9" ht="12.75">
      <c r="A675" s="6">
        <v>673</v>
      </c>
      <c r="B675" s="7"/>
      <c r="H675" s="10" t="e">
        <f>VLOOKUP(Base_copie!D675,Categories!B$14:C$38,2)</f>
        <v>#N/A</v>
      </c>
      <c r="I675" s="6">
        <f t="shared" si="12"/>
      </c>
    </row>
    <row r="676" spans="1:9" ht="12.75">
      <c r="A676" s="6">
        <v>674</v>
      </c>
      <c r="B676" s="7"/>
      <c r="H676" s="10" t="e">
        <f>VLOOKUP(Base_copie!D676,Categories!B$14:C$38,2)</f>
        <v>#N/A</v>
      </c>
      <c r="I676" s="6">
        <f t="shared" si="12"/>
      </c>
    </row>
    <row r="677" spans="1:9" ht="12.75">
      <c r="A677" s="6">
        <v>675</v>
      </c>
      <c r="B677" s="7"/>
      <c r="H677" s="10" t="e">
        <f>VLOOKUP(Base_copie!D677,Categories!B$14:C$38,2)</f>
        <v>#N/A</v>
      </c>
      <c r="I677" s="6">
        <f t="shared" si="12"/>
      </c>
    </row>
    <row r="678" spans="1:9" ht="12.75">
      <c r="A678" s="6">
        <v>676</v>
      </c>
      <c r="B678" s="7"/>
      <c r="H678" s="10" t="e">
        <f>VLOOKUP(Base_copie!D678,Categories!B$14:C$38,2)</f>
        <v>#N/A</v>
      </c>
      <c r="I678" s="6">
        <f t="shared" si="12"/>
      </c>
    </row>
    <row r="679" spans="1:9" ht="12.75">
      <c r="A679" s="6">
        <v>677</v>
      </c>
      <c r="B679" s="7"/>
      <c r="H679" s="10" t="e">
        <f>VLOOKUP(Base_copie!D679,Categories!B$14:C$38,2)</f>
        <v>#N/A</v>
      </c>
      <c r="I679" s="6">
        <f t="shared" si="12"/>
      </c>
    </row>
    <row r="680" spans="1:9" ht="12.75">
      <c r="A680" s="6">
        <v>678</v>
      </c>
      <c r="B680" s="7"/>
      <c r="H680" s="10" t="e">
        <f>VLOOKUP(Base_copie!D680,Categories!B$14:C$38,2)</f>
        <v>#N/A</v>
      </c>
      <c r="I680" s="6">
        <f t="shared" si="12"/>
      </c>
    </row>
    <row r="681" spans="1:9" ht="12.75">
      <c r="A681" s="6">
        <v>679</v>
      </c>
      <c r="B681" s="7"/>
      <c r="H681" s="10" t="e">
        <f>VLOOKUP(Base_copie!D681,Categories!B$14:C$38,2)</f>
        <v>#N/A</v>
      </c>
      <c r="I681" s="6">
        <f t="shared" si="12"/>
      </c>
    </row>
    <row r="682" spans="1:9" ht="12.75">
      <c r="A682" s="6">
        <v>680</v>
      </c>
      <c r="B682" s="7"/>
      <c r="H682" s="10" t="e">
        <f>VLOOKUP(Base_copie!D682,Categories!B$14:C$38,2)</f>
        <v>#N/A</v>
      </c>
      <c r="I682" s="6">
        <f t="shared" si="12"/>
      </c>
    </row>
    <row r="683" spans="1:9" ht="12.75">
      <c r="A683" s="6">
        <v>681</v>
      </c>
      <c r="B683" s="7"/>
      <c r="H683" s="10" t="e">
        <f>VLOOKUP(Base_copie!D683,Categories!B$14:C$38,2)</f>
        <v>#N/A</v>
      </c>
      <c r="I683" s="6">
        <f t="shared" si="12"/>
      </c>
    </row>
    <row r="684" spans="1:9" ht="12.75">
      <c r="A684" s="6">
        <v>682</v>
      </c>
      <c r="B684" s="7"/>
      <c r="H684" s="10" t="e">
        <f>VLOOKUP(Base_copie!D684,Categories!B$14:C$38,2)</f>
        <v>#N/A</v>
      </c>
      <c r="I684" s="6">
        <f t="shared" si="12"/>
      </c>
    </row>
    <row r="685" spans="1:9" ht="12.75">
      <c r="A685" s="6">
        <v>683</v>
      </c>
      <c r="B685" s="7"/>
      <c r="H685" s="10" t="e">
        <f>VLOOKUP(Base_copie!D685,Categories!B$14:C$38,2)</f>
        <v>#N/A</v>
      </c>
      <c r="I685" s="6">
        <f t="shared" si="12"/>
      </c>
    </row>
    <row r="686" spans="1:9" ht="12.75">
      <c r="A686" s="6">
        <v>684</v>
      </c>
      <c r="B686" s="7"/>
      <c r="H686" s="10" t="e">
        <f>VLOOKUP(Base_copie!D686,Categories!B$14:C$38,2)</f>
        <v>#N/A</v>
      </c>
      <c r="I686" s="6">
        <f t="shared" si="12"/>
      </c>
    </row>
    <row r="687" spans="1:9" ht="12.75">
      <c r="A687" s="6">
        <v>685</v>
      </c>
      <c r="B687" s="7"/>
      <c r="H687" s="10" t="e">
        <f>VLOOKUP(Base_copie!D687,Categories!B$14:C$38,2)</f>
        <v>#N/A</v>
      </c>
      <c r="I687" s="6">
        <f t="shared" si="12"/>
      </c>
    </row>
    <row r="688" spans="1:9" ht="12.75">
      <c r="A688" s="6">
        <v>686</v>
      </c>
      <c r="B688" s="7"/>
      <c r="H688" s="10" t="e">
        <f>VLOOKUP(Base_copie!D688,Categories!B$14:C$38,2)</f>
        <v>#N/A</v>
      </c>
      <c r="I688" s="6">
        <f t="shared" si="12"/>
      </c>
    </row>
    <row r="689" spans="1:9" ht="12.75">
      <c r="A689" s="6">
        <v>687</v>
      </c>
      <c r="B689" s="7"/>
      <c r="H689" s="10" t="e">
        <f>VLOOKUP(Base_copie!D689,Categories!B$14:C$38,2)</f>
        <v>#N/A</v>
      </c>
      <c r="I689" s="6">
        <f aca="true" t="shared" si="13" ref="I689:I752">RIGHT(D689,2)</f>
      </c>
    </row>
    <row r="690" spans="1:9" ht="12.75">
      <c r="A690" s="6">
        <v>688</v>
      </c>
      <c r="B690" s="7"/>
      <c r="H690" s="10" t="e">
        <f>VLOOKUP(Base_copie!D690,Categories!B$14:C$38,2)</f>
        <v>#N/A</v>
      </c>
      <c r="I690" s="6">
        <f t="shared" si="13"/>
      </c>
    </row>
    <row r="691" spans="1:9" ht="12.75">
      <c r="A691" s="6">
        <v>689</v>
      </c>
      <c r="B691" s="7"/>
      <c r="H691" s="10" t="e">
        <f>VLOOKUP(Base_copie!D691,Categories!B$14:C$38,2)</f>
        <v>#N/A</v>
      </c>
      <c r="I691" s="6">
        <f t="shared" si="13"/>
      </c>
    </row>
    <row r="692" spans="1:9" ht="12.75">
      <c r="A692" s="6">
        <v>690</v>
      </c>
      <c r="B692" s="7"/>
      <c r="H692" s="10" t="e">
        <f>VLOOKUP(Base_copie!D692,Categories!B$14:C$38,2)</f>
        <v>#N/A</v>
      </c>
      <c r="I692" s="6">
        <f t="shared" si="13"/>
      </c>
    </row>
    <row r="693" spans="1:9" ht="12.75">
      <c r="A693" s="6">
        <v>691</v>
      </c>
      <c r="B693" s="7"/>
      <c r="H693" s="10" t="e">
        <f>VLOOKUP(Base_copie!D693,Categories!B$14:C$38,2)</f>
        <v>#N/A</v>
      </c>
      <c r="I693" s="6">
        <f t="shared" si="13"/>
      </c>
    </row>
    <row r="694" spans="1:9" ht="12.75">
      <c r="A694" s="6">
        <v>692</v>
      </c>
      <c r="B694" s="7"/>
      <c r="H694" s="10" t="e">
        <f>VLOOKUP(Base_copie!D694,Categories!B$14:C$38,2)</f>
        <v>#N/A</v>
      </c>
      <c r="I694" s="6">
        <f t="shared" si="13"/>
      </c>
    </row>
    <row r="695" spans="1:9" ht="12.75">
      <c r="A695" s="6">
        <v>693</v>
      </c>
      <c r="B695" s="7"/>
      <c r="H695" s="10" t="e">
        <f>VLOOKUP(Base_copie!D695,Categories!B$14:C$38,2)</f>
        <v>#N/A</v>
      </c>
      <c r="I695" s="6">
        <f t="shared" si="13"/>
      </c>
    </row>
    <row r="696" spans="1:9" ht="12.75">
      <c r="A696" s="6">
        <v>694</v>
      </c>
      <c r="B696" s="7"/>
      <c r="H696" s="10" t="e">
        <f>VLOOKUP(Base_copie!D696,Categories!B$14:C$38,2)</f>
        <v>#N/A</v>
      </c>
      <c r="I696" s="6">
        <f t="shared" si="13"/>
      </c>
    </row>
    <row r="697" spans="1:9" ht="12.75">
      <c r="A697" s="6">
        <v>695</v>
      </c>
      <c r="B697" s="7"/>
      <c r="H697" s="10" t="e">
        <f>VLOOKUP(Base_copie!D697,Categories!B$14:C$38,2)</f>
        <v>#N/A</v>
      </c>
      <c r="I697" s="6">
        <f t="shared" si="13"/>
      </c>
    </row>
    <row r="698" spans="1:9" ht="12.75">
      <c r="A698" s="6">
        <v>696</v>
      </c>
      <c r="B698" s="7"/>
      <c r="H698" s="10" t="e">
        <f>VLOOKUP(Base_copie!D698,Categories!B$14:C$38,2)</f>
        <v>#N/A</v>
      </c>
      <c r="I698" s="6">
        <f t="shared" si="13"/>
      </c>
    </row>
    <row r="699" spans="1:9" ht="12.75">
      <c r="A699" s="6">
        <v>697</v>
      </c>
      <c r="B699" s="7"/>
      <c r="H699" s="10" t="e">
        <f>VLOOKUP(Base_copie!D699,Categories!B$14:C$38,2)</f>
        <v>#N/A</v>
      </c>
      <c r="I699" s="6">
        <f t="shared" si="13"/>
      </c>
    </row>
    <row r="700" spans="1:9" ht="12.75">
      <c r="A700" s="6">
        <v>698</v>
      </c>
      <c r="B700" s="7"/>
      <c r="H700" s="10" t="e">
        <f>VLOOKUP(Base_copie!D700,Categories!B$14:C$38,2)</f>
        <v>#N/A</v>
      </c>
      <c r="I700" s="6">
        <f t="shared" si="13"/>
      </c>
    </row>
    <row r="701" spans="1:9" ht="12.75">
      <c r="A701" s="6">
        <v>699</v>
      </c>
      <c r="B701" s="7"/>
      <c r="H701" s="10" t="e">
        <f>VLOOKUP(Base_copie!D701,Categories!B$14:C$38,2)</f>
        <v>#N/A</v>
      </c>
      <c r="I701" s="6">
        <f t="shared" si="13"/>
      </c>
    </row>
    <row r="702" spans="1:9" ht="12.75">
      <c r="A702" s="6">
        <v>700</v>
      </c>
      <c r="B702" s="7"/>
      <c r="H702" s="10" t="e">
        <f>VLOOKUP(Base_copie!D702,Categories!B$14:C$38,2)</f>
        <v>#N/A</v>
      </c>
      <c r="I702" s="6">
        <f t="shared" si="13"/>
      </c>
    </row>
    <row r="703" spans="1:9" ht="12.75">
      <c r="A703" s="6">
        <v>701</v>
      </c>
      <c r="B703" s="7"/>
      <c r="H703" s="10" t="e">
        <f>VLOOKUP(Base_copie!D703,Categories!B$14:C$38,2)</f>
        <v>#N/A</v>
      </c>
      <c r="I703" s="6">
        <f t="shared" si="13"/>
      </c>
    </row>
    <row r="704" spans="1:9" ht="12.75">
      <c r="A704" s="6">
        <v>702</v>
      </c>
      <c r="B704" s="7"/>
      <c r="H704" s="10" t="e">
        <f>VLOOKUP(Base_copie!D704,Categories!B$14:C$38,2)</f>
        <v>#N/A</v>
      </c>
      <c r="I704" s="6">
        <f t="shared" si="13"/>
      </c>
    </row>
    <row r="705" spans="1:9" ht="12.75">
      <c r="A705" s="6">
        <v>703</v>
      </c>
      <c r="B705" s="7"/>
      <c r="H705" s="10" t="e">
        <f>VLOOKUP(Base_copie!D705,Categories!B$14:C$38,2)</f>
        <v>#N/A</v>
      </c>
      <c r="I705" s="6">
        <f t="shared" si="13"/>
      </c>
    </row>
    <row r="706" spans="1:9" ht="12.75">
      <c r="A706" s="6">
        <v>704</v>
      </c>
      <c r="B706" s="7"/>
      <c r="H706" s="10" t="e">
        <f>VLOOKUP(Base_copie!D706,Categories!B$14:C$38,2)</f>
        <v>#N/A</v>
      </c>
      <c r="I706" s="6">
        <f t="shared" si="13"/>
      </c>
    </row>
    <row r="707" spans="1:9" ht="12.75">
      <c r="A707" s="6">
        <v>705</v>
      </c>
      <c r="B707" s="7"/>
      <c r="H707" s="10" t="e">
        <f>VLOOKUP(Base_copie!D707,Categories!B$14:C$38,2)</f>
        <v>#N/A</v>
      </c>
      <c r="I707" s="6">
        <f t="shared" si="13"/>
      </c>
    </row>
    <row r="708" spans="1:9" ht="12.75">
      <c r="A708" s="6">
        <v>706</v>
      </c>
      <c r="B708" s="7"/>
      <c r="H708" s="10" t="e">
        <f>VLOOKUP(Base_copie!D708,Categories!B$14:C$38,2)</f>
        <v>#N/A</v>
      </c>
      <c r="I708" s="6">
        <f t="shared" si="13"/>
      </c>
    </row>
    <row r="709" spans="1:9" ht="12.75">
      <c r="A709" s="6">
        <v>707</v>
      </c>
      <c r="B709" s="7"/>
      <c r="H709" s="10" t="e">
        <f>VLOOKUP(Base_copie!D709,Categories!B$14:C$38,2)</f>
        <v>#N/A</v>
      </c>
      <c r="I709" s="6">
        <f t="shared" si="13"/>
      </c>
    </row>
    <row r="710" spans="1:9" ht="12.75">
      <c r="A710" s="6">
        <v>708</v>
      </c>
      <c r="B710" s="7"/>
      <c r="H710" s="10" t="e">
        <f>VLOOKUP(Base_copie!D710,Categories!B$14:C$38,2)</f>
        <v>#N/A</v>
      </c>
      <c r="I710" s="6">
        <f t="shared" si="13"/>
      </c>
    </row>
    <row r="711" spans="1:9" ht="12.75">
      <c r="A711" s="6">
        <v>709</v>
      </c>
      <c r="B711" s="7"/>
      <c r="H711" s="10" t="e">
        <f>VLOOKUP(Base_copie!D711,Categories!B$14:C$38,2)</f>
        <v>#N/A</v>
      </c>
      <c r="I711" s="6">
        <f t="shared" si="13"/>
      </c>
    </row>
    <row r="712" spans="1:9" ht="12.75">
      <c r="A712" s="6">
        <v>710</v>
      </c>
      <c r="B712" s="7"/>
      <c r="H712" s="10" t="e">
        <f>VLOOKUP(Base_copie!D712,Categories!B$14:C$38,2)</f>
        <v>#N/A</v>
      </c>
      <c r="I712" s="6">
        <f t="shared" si="13"/>
      </c>
    </row>
    <row r="713" spans="1:9" ht="12.75">
      <c r="A713" s="6">
        <v>711</v>
      </c>
      <c r="B713" s="7"/>
      <c r="H713" s="10" t="e">
        <f>VLOOKUP(Base_copie!D713,Categories!B$14:C$38,2)</f>
        <v>#N/A</v>
      </c>
      <c r="I713" s="6">
        <f t="shared" si="13"/>
      </c>
    </row>
    <row r="714" spans="1:9" ht="12.75">
      <c r="A714" s="6">
        <v>712</v>
      </c>
      <c r="B714" s="7"/>
      <c r="H714" s="10" t="e">
        <f>VLOOKUP(Base_copie!D714,Categories!B$14:C$38,2)</f>
        <v>#N/A</v>
      </c>
      <c r="I714" s="6">
        <f t="shared" si="13"/>
      </c>
    </row>
    <row r="715" spans="1:9" ht="12.75">
      <c r="A715" s="6">
        <v>713</v>
      </c>
      <c r="B715" s="7"/>
      <c r="H715" s="10" t="e">
        <f>VLOOKUP(Base_copie!D715,Categories!B$14:C$38,2)</f>
        <v>#N/A</v>
      </c>
      <c r="I715" s="6">
        <f t="shared" si="13"/>
      </c>
    </row>
    <row r="716" spans="1:9" ht="12.75">
      <c r="A716" s="6">
        <v>714</v>
      </c>
      <c r="B716" s="7"/>
      <c r="H716" s="10" t="e">
        <f>VLOOKUP(Base_copie!D716,Categories!B$14:C$38,2)</f>
        <v>#N/A</v>
      </c>
      <c r="I716" s="6">
        <f t="shared" si="13"/>
      </c>
    </row>
    <row r="717" spans="1:9" ht="12.75">
      <c r="A717" s="6">
        <v>715</v>
      </c>
      <c r="B717" s="7"/>
      <c r="H717" s="10" t="e">
        <f>VLOOKUP(Base_copie!D717,Categories!B$14:C$38,2)</f>
        <v>#N/A</v>
      </c>
      <c r="I717" s="6">
        <f t="shared" si="13"/>
      </c>
    </row>
    <row r="718" spans="1:9" ht="12.75">
      <c r="A718" s="6">
        <v>716</v>
      </c>
      <c r="B718" s="7"/>
      <c r="H718" s="10" t="e">
        <f>VLOOKUP(Base_copie!D718,Categories!B$14:C$38,2)</f>
        <v>#N/A</v>
      </c>
      <c r="I718" s="6">
        <f t="shared" si="13"/>
      </c>
    </row>
    <row r="719" spans="1:9" ht="12.75">
      <c r="A719" s="6">
        <v>717</v>
      </c>
      <c r="B719" s="7"/>
      <c r="H719" s="10" t="e">
        <f>VLOOKUP(Base_copie!D719,Categories!B$14:C$38,2)</f>
        <v>#N/A</v>
      </c>
      <c r="I719" s="6">
        <f t="shared" si="13"/>
      </c>
    </row>
    <row r="720" spans="1:9" ht="12.75">
      <c r="A720" s="6">
        <v>718</v>
      </c>
      <c r="B720" s="7"/>
      <c r="H720" s="10" t="e">
        <f>VLOOKUP(Base_copie!D720,Categories!B$14:C$38,2)</f>
        <v>#N/A</v>
      </c>
      <c r="I720" s="6">
        <f t="shared" si="13"/>
      </c>
    </row>
    <row r="721" spans="1:9" ht="12.75">
      <c r="A721" s="6">
        <v>719</v>
      </c>
      <c r="B721" s="7"/>
      <c r="H721" s="10" t="e">
        <f>VLOOKUP(Base_copie!D721,Categories!B$14:C$38,2)</f>
        <v>#N/A</v>
      </c>
      <c r="I721" s="6">
        <f t="shared" si="13"/>
      </c>
    </row>
    <row r="722" spans="1:9" ht="12.75">
      <c r="A722" s="6">
        <v>720</v>
      </c>
      <c r="B722" s="7"/>
      <c r="H722" s="10" t="e">
        <f>VLOOKUP(Base_copie!D722,Categories!B$14:C$38,2)</f>
        <v>#N/A</v>
      </c>
      <c r="I722" s="6">
        <f t="shared" si="13"/>
      </c>
    </row>
    <row r="723" spans="1:9" ht="12.75">
      <c r="A723" s="6">
        <v>721</v>
      </c>
      <c r="B723" s="7"/>
      <c r="H723" s="10" t="e">
        <f>VLOOKUP(Base_copie!D723,Categories!B$14:C$38,2)</f>
        <v>#N/A</v>
      </c>
      <c r="I723" s="6">
        <f t="shared" si="13"/>
      </c>
    </row>
    <row r="724" spans="1:9" ht="12.75">
      <c r="A724" s="6">
        <v>722</v>
      </c>
      <c r="B724" s="7"/>
      <c r="H724" s="10" t="e">
        <f>VLOOKUP(Base_copie!D724,Categories!B$14:C$38,2)</f>
        <v>#N/A</v>
      </c>
      <c r="I724" s="6">
        <f t="shared" si="13"/>
      </c>
    </row>
    <row r="725" spans="1:9" ht="12.75">
      <c r="A725" s="6">
        <v>723</v>
      </c>
      <c r="B725" s="7"/>
      <c r="H725" s="10" t="e">
        <f>VLOOKUP(Base_copie!D725,Categories!B$14:C$38,2)</f>
        <v>#N/A</v>
      </c>
      <c r="I725" s="6">
        <f t="shared" si="13"/>
      </c>
    </row>
    <row r="726" spans="1:9" ht="12.75">
      <c r="A726" s="6">
        <v>724</v>
      </c>
      <c r="B726" s="7"/>
      <c r="H726" s="10" t="e">
        <f>VLOOKUP(Base_copie!D726,Categories!B$14:C$38,2)</f>
        <v>#N/A</v>
      </c>
      <c r="I726" s="6">
        <f t="shared" si="13"/>
      </c>
    </row>
    <row r="727" spans="1:9" ht="12.75">
      <c r="A727" s="6">
        <v>725</v>
      </c>
      <c r="B727" s="7"/>
      <c r="H727" s="10" t="e">
        <f>VLOOKUP(Base_copie!D727,Categories!B$14:C$38,2)</f>
        <v>#N/A</v>
      </c>
      <c r="I727" s="6">
        <f t="shared" si="13"/>
      </c>
    </row>
    <row r="728" spans="1:9" ht="12.75">
      <c r="A728" s="6">
        <v>726</v>
      </c>
      <c r="B728" s="7"/>
      <c r="H728" s="10" t="e">
        <f>VLOOKUP(Base_copie!D728,Categories!B$14:C$38,2)</f>
        <v>#N/A</v>
      </c>
      <c r="I728" s="6">
        <f t="shared" si="13"/>
      </c>
    </row>
    <row r="729" spans="1:9" ht="12.75">
      <c r="A729" s="6">
        <v>727</v>
      </c>
      <c r="B729" s="7"/>
      <c r="H729" s="10" t="e">
        <f>VLOOKUP(Base_copie!D729,Categories!B$14:C$38,2)</f>
        <v>#N/A</v>
      </c>
      <c r="I729" s="6">
        <f t="shared" si="13"/>
      </c>
    </row>
    <row r="730" spans="1:9" ht="12.75">
      <c r="A730" s="6">
        <v>728</v>
      </c>
      <c r="B730" s="7"/>
      <c r="H730" s="10" t="e">
        <f>VLOOKUP(Base_copie!D730,Categories!B$14:C$38,2)</f>
        <v>#N/A</v>
      </c>
      <c r="I730" s="6">
        <f t="shared" si="13"/>
      </c>
    </row>
    <row r="731" spans="1:9" ht="12.75">
      <c r="A731" s="6">
        <v>729</v>
      </c>
      <c r="B731" s="7"/>
      <c r="H731" s="10" t="e">
        <f>VLOOKUP(Base_copie!D731,Categories!B$14:C$38,2)</f>
        <v>#N/A</v>
      </c>
      <c r="I731" s="6">
        <f t="shared" si="13"/>
      </c>
    </row>
    <row r="732" spans="1:9" ht="12.75">
      <c r="A732" s="6">
        <v>730</v>
      </c>
      <c r="B732" s="7"/>
      <c r="H732" s="10" t="e">
        <f>VLOOKUP(Base_copie!D732,Categories!B$14:C$38,2)</f>
        <v>#N/A</v>
      </c>
      <c r="I732" s="6">
        <f t="shared" si="13"/>
      </c>
    </row>
    <row r="733" spans="1:9" ht="12.75">
      <c r="A733" s="6">
        <v>731</v>
      </c>
      <c r="B733" s="7"/>
      <c r="H733" s="10" t="e">
        <f>VLOOKUP(Base_copie!D733,Categories!B$14:C$38,2)</f>
        <v>#N/A</v>
      </c>
      <c r="I733" s="6">
        <f t="shared" si="13"/>
      </c>
    </row>
    <row r="734" spans="1:9" ht="12.75">
      <c r="A734" s="6">
        <v>732</v>
      </c>
      <c r="B734" s="7"/>
      <c r="H734" s="10" t="e">
        <f>VLOOKUP(Base_copie!D734,Categories!B$14:C$38,2)</f>
        <v>#N/A</v>
      </c>
      <c r="I734" s="6">
        <f t="shared" si="13"/>
      </c>
    </row>
    <row r="735" spans="1:9" ht="12.75">
      <c r="A735" s="6">
        <v>733</v>
      </c>
      <c r="B735" s="7"/>
      <c r="H735" s="10" t="e">
        <f>VLOOKUP(Base_copie!D735,Categories!B$14:C$38,2)</f>
        <v>#N/A</v>
      </c>
      <c r="I735" s="6">
        <f t="shared" si="13"/>
      </c>
    </row>
    <row r="736" spans="1:9" ht="12.75">
      <c r="A736" s="6">
        <v>734</v>
      </c>
      <c r="B736" s="7"/>
      <c r="H736" s="10" t="e">
        <f>VLOOKUP(Base_copie!D736,Categories!B$14:C$38,2)</f>
        <v>#N/A</v>
      </c>
      <c r="I736" s="6">
        <f t="shared" si="13"/>
      </c>
    </row>
    <row r="737" spans="1:9" ht="12.75">
      <c r="A737" s="6">
        <v>735</v>
      </c>
      <c r="B737" s="7"/>
      <c r="H737" s="10" t="e">
        <f>VLOOKUP(Base_copie!D737,Categories!B$14:C$38,2)</f>
        <v>#N/A</v>
      </c>
      <c r="I737" s="6">
        <f t="shared" si="13"/>
      </c>
    </row>
    <row r="738" spans="1:9" ht="12.75">
      <c r="A738" s="6">
        <v>736</v>
      </c>
      <c r="B738" s="7"/>
      <c r="H738" s="10" t="e">
        <f>VLOOKUP(Base_copie!D738,Categories!B$14:C$38,2)</f>
        <v>#N/A</v>
      </c>
      <c r="I738" s="6">
        <f t="shared" si="13"/>
      </c>
    </row>
    <row r="739" spans="1:9" ht="12.75">
      <c r="A739" s="6">
        <v>737</v>
      </c>
      <c r="B739" s="7"/>
      <c r="H739" s="10" t="e">
        <f>VLOOKUP(Base_copie!D739,Categories!B$14:C$38,2)</f>
        <v>#N/A</v>
      </c>
      <c r="I739" s="6">
        <f t="shared" si="13"/>
      </c>
    </row>
    <row r="740" spans="1:9" ht="12.75">
      <c r="A740" s="6">
        <v>738</v>
      </c>
      <c r="B740" s="7"/>
      <c r="H740" s="10" t="e">
        <f>VLOOKUP(Base_copie!D740,Categories!B$14:C$38,2)</f>
        <v>#N/A</v>
      </c>
      <c r="I740" s="6">
        <f t="shared" si="13"/>
      </c>
    </row>
    <row r="741" spans="1:9" ht="12.75">
      <c r="A741" s="6">
        <v>739</v>
      </c>
      <c r="B741" s="7"/>
      <c r="H741" s="10" t="e">
        <f>VLOOKUP(Base_copie!D741,Categories!B$14:C$38,2)</f>
        <v>#N/A</v>
      </c>
      <c r="I741" s="6">
        <f t="shared" si="13"/>
      </c>
    </row>
    <row r="742" spans="1:9" ht="12.75">
      <c r="A742" s="6">
        <v>740</v>
      </c>
      <c r="B742" s="7"/>
      <c r="H742" s="10" t="e">
        <f>VLOOKUP(Base_copie!D742,Categories!B$14:C$38,2)</f>
        <v>#N/A</v>
      </c>
      <c r="I742" s="6">
        <f t="shared" si="13"/>
      </c>
    </row>
    <row r="743" spans="1:9" ht="12.75">
      <c r="A743" s="6">
        <v>741</v>
      </c>
      <c r="B743" s="7"/>
      <c r="H743" s="10" t="e">
        <f>VLOOKUP(Base_copie!D743,Categories!B$14:C$38,2)</f>
        <v>#N/A</v>
      </c>
      <c r="I743" s="6">
        <f t="shared" si="13"/>
      </c>
    </row>
    <row r="744" spans="1:9" ht="12.75">
      <c r="A744" s="6">
        <v>742</v>
      </c>
      <c r="B744" s="7"/>
      <c r="H744" s="10" t="e">
        <f>VLOOKUP(Base_copie!D744,Categories!B$14:C$38,2)</f>
        <v>#N/A</v>
      </c>
      <c r="I744" s="6">
        <f t="shared" si="13"/>
      </c>
    </row>
    <row r="745" spans="1:9" ht="12.75">
      <c r="A745" s="6">
        <v>743</v>
      </c>
      <c r="B745" s="7"/>
      <c r="H745" s="10" t="e">
        <f>VLOOKUP(Base_copie!D745,Categories!B$14:C$38,2)</f>
        <v>#N/A</v>
      </c>
      <c r="I745" s="6">
        <f t="shared" si="13"/>
      </c>
    </row>
    <row r="746" spans="1:9" ht="12.75">
      <c r="A746" s="6">
        <v>744</v>
      </c>
      <c r="B746" s="7"/>
      <c r="H746" s="10" t="e">
        <f>VLOOKUP(Base_copie!D746,Categories!B$14:C$38,2)</f>
        <v>#N/A</v>
      </c>
      <c r="I746" s="6">
        <f t="shared" si="13"/>
      </c>
    </row>
    <row r="747" spans="1:9" ht="12.75">
      <c r="A747" s="6">
        <v>745</v>
      </c>
      <c r="B747" s="7"/>
      <c r="H747" s="10" t="e">
        <f>VLOOKUP(Base_copie!D747,Categories!B$14:C$38,2)</f>
        <v>#N/A</v>
      </c>
      <c r="I747" s="6">
        <f t="shared" si="13"/>
      </c>
    </row>
    <row r="748" spans="1:9" ht="12.75">
      <c r="A748" s="6">
        <v>746</v>
      </c>
      <c r="B748" s="7"/>
      <c r="H748" s="10" t="e">
        <f>VLOOKUP(Base_copie!D748,Categories!B$14:C$38,2)</f>
        <v>#N/A</v>
      </c>
      <c r="I748" s="6">
        <f t="shared" si="13"/>
      </c>
    </row>
    <row r="749" spans="1:9" ht="12.75">
      <c r="A749" s="6">
        <v>747</v>
      </c>
      <c r="B749" s="7"/>
      <c r="H749" s="10" t="e">
        <f>VLOOKUP(Base_copie!D749,Categories!B$14:C$38,2)</f>
        <v>#N/A</v>
      </c>
      <c r="I749" s="6">
        <f t="shared" si="13"/>
      </c>
    </row>
    <row r="750" spans="1:9" ht="12.75">
      <c r="A750" s="6">
        <v>748</v>
      </c>
      <c r="B750" s="7"/>
      <c r="H750" s="10" t="e">
        <f>VLOOKUP(Base_copie!D750,Categories!B$14:C$38,2)</f>
        <v>#N/A</v>
      </c>
      <c r="I750" s="6">
        <f t="shared" si="13"/>
      </c>
    </row>
    <row r="751" spans="1:9" ht="12.75">
      <c r="A751" s="6">
        <v>749</v>
      </c>
      <c r="B751" s="7"/>
      <c r="H751" s="10" t="e">
        <f>VLOOKUP(Base_copie!D751,Categories!B$14:C$38,2)</f>
        <v>#N/A</v>
      </c>
      <c r="I751" s="6">
        <f t="shared" si="13"/>
      </c>
    </row>
    <row r="752" spans="1:9" ht="12.75">
      <c r="A752" s="6">
        <v>750</v>
      </c>
      <c r="B752" s="7"/>
      <c r="H752" s="10" t="e">
        <f>VLOOKUP(Base_copie!D752,Categories!B$14:C$38,2)</f>
        <v>#N/A</v>
      </c>
      <c r="I752" s="6">
        <f t="shared" si="13"/>
      </c>
    </row>
    <row r="753" spans="1:9" ht="12.75">
      <c r="A753" s="6">
        <v>751</v>
      </c>
      <c r="B753" s="7"/>
      <c r="H753" s="10" t="e">
        <f>VLOOKUP(Base_copie!D753,Categories!B$14:C$38,2)</f>
        <v>#N/A</v>
      </c>
      <c r="I753" s="6">
        <f aca="true" t="shared" si="14" ref="I753:I816">RIGHT(D753,2)</f>
      </c>
    </row>
    <row r="754" spans="1:9" ht="12.75">
      <c r="A754" s="6">
        <v>752</v>
      </c>
      <c r="B754" s="7"/>
      <c r="H754" s="10" t="e">
        <f>VLOOKUP(Base_copie!D754,Categories!B$14:C$38,2)</f>
        <v>#N/A</v>
      </c>
      <c r="I754" s="6">
        <f t="shared" si="14"/>
      </c>
    </row>
    <row r="755" spans="1:9" ht="12.75">
      <c r="A755" s="6">
        <v>753</v>
      </c>
      <c r="B755" s="7"/>
      <c r="H755" s="10" t="e">
        <f>VLOOKUP(Base_copie!D755,Categories!B$14:C$38,2)</f>
        <v>#N/A</v>
      </c>
      <c r="I755" s="6">
        <f t="shared" si="14"/>
      </c>
    </row>
    <row r="756" spans="1:9" ht="12.75">
      <c r="A756" s="6">
        <v>754</v>
      </c>
      <c r="B756" s="7"/>
      <c r="H756" s="10" t="e">
        <f>VLOOKUP(Base_copie!D756,Categories!B$14:C$38,2)</f>
        <v>#N/A</v>
      </c>
      <c r="I756" s="6">
        <f t="shared" si="14"/>
      </c>
    </row>
    <row r="757" spans="1:9" ht="12.75">
      <c r="A757" s="6">
        <v>755</v>
      </c>
      <c r="B757" s="7"/>
      <c r="H757" s="10" t="e">
        <f>VLOOKUP(Base_copie!D757,Categories!B$14:C$38,2)</f>
        <v>#N/A</v>
      </c>
      <c r="I757" s="6">
        <f t="shared" si="14"/>
      </c>
    </row>
    <row r="758" spans="1:9" ht="12.75">
      <c r="A758" s="6">
        <v>756</v>
      </c>
      <c r="B758" s="7"/>
      <c r="H758" s="10" t="e">
        <f>VLOOKUP(Base_copie!D758,Categories!B$14:C$38,2)</f>
        <v>#N/A</v>
      </c>
      <c r="I758" s="6">
        <f t="shared" si="14"/>
      </c>
    </row>
    <row r="759" spans="1:9" ht="12.75">
      <c r="A759" s="6">
        <v>757</v>
      </c>
      <c r="B759" s="7"/>
      <c r="H759" s="10" t="e">
        <f>VLOOKUP(Base_copie!D759,Categories!B$14:C$38,2)</f>
        <v>#N/A</v>
      </c>
      <c r="I759" s="6">
        <f t="shared" si="14"/>
      </c>
    </row>
    <row r="760" spans="1:9" ht="12.75">
      <c r="A760" s="6">
        <v>758</v>
      </c>
      <c r="B760" s="7"/>
      <c r="H760" s="10" t="e">
        <f>VLOOKUP(Base_copie!D760,Categories!B$14:C$38,2)</f>
        <v>#N/A</v>
      </c>
      <c r="I760" s="6">
        <f t="shared" si="14"/>
      </c>
    </row>
    <row r="761" spans="1:9" ht="12.75">
      <c r="A761" s="6">
        <v>759</v>
      </c>
      <c r="B761" s="7"/>
      <c r="H761" s="10" t="e">
        <f>VLOOKUP(Base_copie!D761,Categories!B$14:C$38,2)</f>
        <v>#N/A</v>
      </c>
      <c r="I761" s="6">
        <f t="shared" si="14"/>
      </c>
    </row>
    <row r="762" spans="1:9" ht="12.75">
      <c r="A762" s="6">
        <v>760</v>
      </c>
      <c r="B762" s="7"/>
      <c r="H762" s="10" t="e">
        <f>VLOOKUP(Base_copie!D762,Categories!B$14:C$38,2)</f>
        <v>#N/A</v>
      </c>
      <c r="I762" s="6">
        <f t="shared" si="14"/>
      </c>
    </row>
    <row r="763" spans="1:9" ht="12.75">
      <c r="A763" s="6">
        <v>761</v>
      </c>
      <c r="B763" s="7"/>
      <c r="H763" s="10" t="e">
        <f>VLOOKUP(Base_copie!D763,Categories!B$14:C$38,2)</f>
        <v>#N/A</v>
      </c>
      <c r="I763" s="6">
        <f t="shared" si="14"/>
      </c>
    </row>
    <row r="764" spans="1:9" ht="12.75">
      <c r="A764" s="6">
        <v>762</v>
      </c>
      <c r="B764" s="7"/>
      <c r="H764" s="10" t="e">
        <f>VLOOKUP(Base_copie!D764,Categories!B$14:C$38,2)</f>
        <v>#N/A</v>
      </c>
      <c r="I764" s="6">
        <f t="shared" si="14"/>
      </c>
    </row>
    <row r="765" spans="1:9" ht="12.75">
      <c r="A765" s="6">
        <v>763</v>
      </c>
      <c r="B765" s="7"/>
      <c r="H765" s="10" t="e">
        <f>VLOOKUP(Base_copie!D765,Categories!B$14:C$38,2)</f>
        <v>#N/A</v>
      </c>
      <c r="I765" s="6">
        <f t="shared" si="14"/>
      </c>
    </row>
    <row r="766" spans="1:9" ht="12.75">
      <c r="A766" s="6">
        <v>764</v>
      </c>
      <c r="B766" s="7"/>
      <c r="H766" s="10" t="e">
        <f>VLOOKUP(Base_copie!D766,Categories!B$14:C$38,2)</f>
        <v>#N/A</v>
      </c>
      <c r="I766" s="6">
        <f t="shared" si="14"/>
      </c>
    </row>
    <row r="767" spans="1:9" ht="12.75">
      <c r="A767" s="6">
        <v>765</v>
      </c>
      <c r="B767" s="7"/>
      <c r="H767" s="10" t="e">
        <f>VLOOKUP(Base_copie!D767,Categories!B$14:C$38,2)</f>
        <v>#N/A</v>
      </c>
      <c r="I767" s="6">
        <f t="shared" si="14"/>
      </c>
    </row>
    <row r="768" spans="1:9" ht="12.75">
      <c r="A768" s="6">
        <v>766</v>
      </c>
      <c r="B768" s="7"/>
      <c r="H768" s="10" t="e">
        <f>VLOOKUP(Base_copie!D768,Categories!B$14:C$38,2)</f>
        <v>#N/A</v>
      </c>
      <c r="I768" s="6">
        <f t="shared" si="14"/>
      </c>
    </row>
    <row r="769" spans="1:9" ht="12.75">
      <c r="A769" s="6">
        <v>767</v>
      </c>
      <c r="B769" s="7"/>
      <c r="H769" s="10" t="e">
        <f>VLOOKUP(Base_copie!D769,Categories!B$14:C$38,2)</f>
        <v>#N/A</v>
      </c>
      <c r="I769" s="6">
        <f t="shared" si="14"/>
      </c>
    </row>
    <row r="770" spans="1:9" ht="12.75">
      <c r="A770" s="6">
        <v>768</v>
      </c>
      <c r="B770" s="7"/>
      <c r="H770" s="10" t="e">
        <f>VLOOKUP(Base_copie!D770,Categories!B$14:C$38,2)</f>
        <v>#N/A</v>
      </c>
      <c r="I770" s="6">
        <f t="shared" si="14"/>
      </c>
    </row>
    <row r="771" spans="1:9" ht="12.75">
      <c r="A771" s="6">
        <v>769</v>
      </c>
      <c r="B771" s="7"/>
      <c r="H771" s="10" t="e">
        <f>VLOOKUP(Base_copie!D771,Categories!B$14:C$38,2)</f>
        <v>#N/A</v>
      </c>
      <c r="I771" s="6">
        <f t="shared" si="14"/>
      </c>
    </row>
    <row r="772" spans="1:9" ht="12.75">
      <c r="A772" s="6">
        <v>770</v>
      </c>
      <c r="B772" s="7"/>
      <c r="H772" s="10" t="e">
        <f>VLOOKUP(Base_copie!D772,Categories!B$14:C$38,2)</f>
        <v>#N/A</v>
      </c>
      <c r="I772" s="6">
        <f t="shared" si="14"/>
      </c>
    </row>
    <row r="773" spans="1:9" ht="12.75">
      <c r="A773" s="6">
        <v>771</v>
      </c>
      <c r="B773" s="7"/>
      <c r="H773" s="10" t="e">
        <f>VLOOKUP(Base_copie!D773,Categories!B$14:C$38,2)</f>
        <v>#N/A</v>
      </c>
      <c r="I773" s="6">
        <f t="shared" si="14"/>
      </c>
    </row>
    <row r="774" spans="1:9" ht="12.75">
      <c r="A774" s="6">
        <v>772</v>
      </c>
      <c r="B774" s="7"/>
      <c r="H774" s="10" t="e">
        <f>VLOOKUP(Base_copie!D774,Categories!B$14:C$38,2)</f>
        <v>#N/A</v>
      </c>
      <c r="I774" s="6">
        <f t="shared" si="14"/>
      </c>
    </row>
    <row r="775" spans="1:9" ht="12.75">
      <c r="A775" s="6">
        <v>773</v>
      </c>
      <c r="B775" s="7"/>
      <c r="H775" s="10" t="e">
        <f>VLOOKUP(Base_copie!D775,Categories!B$14:C$38,2)</f>
        <v>#N/A</v>
      </c>
      <c r="I775" s="6">
        <f t="shared" si="14"/>
      </c>
    </row>
    <row r="776" spans="1:9" ht="12.75">
      <c r="A776" s="6">
        <v>774</v>
      </c>
      <c r="B776" s="7"/>
      <c r="H776" s="10" t="e">
        <f>VLOOKUP(Base_copie!D776,Categories!B$14:C$38,2)</f>
        <v>#N/A</v>
      </c>
      <c r="I776" s="6">
        <f t="shared" si="14"/>
      </c>
    </row>
    <row r="777" spans="1:9" ht="12.75">
      <c r="A777" s="6">
        <v>775</v>
      </c>
      <c r="B777" s="7"/>
      <c r="H777" s="10" t="e">
        <f>VLOOKUP(Base_copie!D777,Categories!B$14:C$38,2)</f>
        <v>#N/A</v>
      </c>
      <c r="I777" s="6">
        <f t="shared" si="14"/>
      </c>
    </row>
    <row r="778" spans="1:9" ht="12.75">
      <c r="A778" s="6">
        <v>776</v>
      </c>
      <c r="B778" s="7"/>
      <c r="H778" s="10" t="e">
        <f>VLOOKUP(Base_copie!D778,Categories!B$14:C$38,2)</f>
        <v>#N/A</v>
      </c>
      <c r="I778" s="6">
        <f t="shared" si="14"/>
      </c>
    </row>
    <row r="779" spans="1:9" ht="12.75">
      <c r="A779" s="6">
        <v>777</v>
      </c>
      <c r="B779" s="7"/>
      <c r="H779" s="10" t="e">
        <f>VLOOKUP(Base_copie!D779,Categories!B$14:C$38,2)</f>
        <v>#N/A</v>
      </c>
      <c r="I779" s="6">
        <f t="shared" si="14"/>
      </c>
    </row>
    <row r="780" spans="1:9" ht="12.75">
      <c r="A780" s="6">
        <v>778</v>
      </c>
      <c r="B780" s="7"/>
      <c r="H780" s="10" t="e">
        <f>VLOOKUP(Base_copie!D780,Categories!B$14:C$38,2)</f>
        <v>#N/A</v>
      </c>
      <c r="I780" s="6">
        <f t="shared" si="14"/>
      </c>
    </row>
    <row r="781" spans="1:9" ht="12.75">
      <c r="A781" s="6">
        <v>779</v>
      </c>
      <c r="B781" s="7"/>
      <c r="H781" s="10" t="e">
        <f>VLOOKUP(Base_copie!D781,Categories!B$14:C$38,2)</f>
        <v>#N/A</v>
      </c>
      <c r="I781" s="6">
        <f t="shared" si="14"/>
      </c>
    </row>
    <row r="782" spans="1:9" ht="12.75">
      <c r="A782" s="6">
        <v>780</v>
      </c>
      <c r="B782" s="7"/>
      <c r="H782" s="10" t="e">
        <f>VLOOKUP(Base_copie!D782,Categories!B$14:C$38,2)</f>
        <v>#N/A</v>
      </c>
      <c r="I782" s="6">
        <f t="shared" si="14"/>
      </c>
    </row>
    <row r="783" spans="1:9" ht="12.75">
      <c r="A783" s="6">
        <v>781</v>
      </c>
      <c r="B783" s="7"/>
      <c r="H783" s="10" t="e">
        <f>VLOOKUP(Base_copie!D783,Categories!B$14:C$38,2)</f>
        <v>#N/A</v>
      </c>
      <c r="I783" s="6">
        <f t="shared" si="14"/>
      </c>
    </row>
    <row r="784" spans="1:9" ht="12.75">
      <c r="A784" s="6">
        <v>782</v>
      </c>
      <c r="B784" s="7"/>
      <c r="H784" s="10" t="e">
        <f>VLOOKUP(Base_copie!D784,Categories!B$14:C$38,2)</f>
        <v>#N/A</v>
      </c>
      <c r="I784" s="6">
        <f t="shared" si="14"/>
      </c>
    </row>
    <row r="785" spans="1:9" ht="12.75">
      <c r="A785" s="6">
        <v>783</v>
      </c>
      <c r="B785" s="7"/>
      <c r="H785" s="10" t="e">
        <f>VLOOKUP(Base_copie!D785,Categories!B$14:C$38,2)</f>
        <v>#N/A</v>
      </c>
      <c r="I785" s="6">
        <f t="shared" si="14"/>
      </c>
    </row>
    <row r="786" spans="1:9" ht="12.75">
      <c r="A786" s="6">
        <v>784</v>
      </c>
      <c r="B786" s="7"/>
      <c r="H786" s="10" t="e">
        <f>VLOOKUP(Base_copie!D786,Categories!B$14:C$38,2)</f>
        <v>#N/A</v>
      </c>
      <c r="I786" s="6">
        <f t="shared" si="14"/>
      </c>
    </row>
    <row r="787" spans="1:9" ht="12.75">
      <c r="A787" s="6">
        <v>785</v>
      </c>
      <c r="B787" s="7"/>
      <c r="H787" s="10" t="e">
        <f>VLOOKUP(Base_copie!D787,Categories!B$14:C$38,2)</f>
        <v>#N/A</v>
      </c>
      <c r="I787" s="6">
        <f t="shared" si="14"/>
      </c>
    </row>
    <row r="788" spans="1:9" ht="12.75">
      <c r="A788" s="6">
        <v>786</v>
      </c>
      <c r="B788" s="7"/>
      <c r="H788" s="10" t="e">
        <f>VLOOKUP(Base_copie!D788,Categories!B$14:C$38,2)</f>
        <v>#N/A</v>
      </c>
      <c r="I788" s="6">
        <f t="shared" si="14"/>
      </c>
    </row>
    <row r="789" spans="1:9" ht="12.75">
      <c r="A789" s="6">
        <v>787</v>
      </c>
      <c r="B789" s="7"/>
      <c r="H789" s="10" t="e">
        <f>VLOOKUP(Base_copie!D789,Categories!B$14:C$38,2)</f>
        <v>#N/A</v>
      </c>
      <c r="I789" s="6">
        <f t="shared" si="14"/>
      </c>
    </row>
    <row r="790" spans="1:9" ht="12.75">
      <c r="A790" s="6">
        <v>788</v>
      </c>
      <c r="B790" s="7"/>
      <c r="H790" s="10" t="e">
        <f>VLOOKUP(Base_copie!D790,Categories!B$14:C$38,2)</f>
        <v>#N/A</v>
      </c>
      <c r="I790" s="6">
        <f t="shared" si="14"/>
      </c>
    </row>
    <row r="791" spans="1:9" ht="12.75">
      <c r="A791" s="6">
        <v>789</v>
      </c>
      <c r="B791" s="7"/>
      <c r="H791" s="10" t="e">
        <f>VLOOKUP(Base_copie!D791,Categories!B$14:C$38,2)</f>
        <v>#N/A</v>
      </c>
      <c r="I791" s="6">
        <f t="shared" si="14"/>
      </c>
    </row>
    <row r="792" spans="1:9" ht="12.75">
      <c r="A792" s="6">
        <v>790</v>
      </c>
      <c r="B792" s="7"/>
      <c r="H792" s="10" t="e">
        <f>VLOOKUP(Base_copie!D792,Categories!B$14:C$38,2)</f>
        <v>#N/A</v>
      </c>
      <c r="I792" s="6">
        <f t="shared" si="14"/>
      </c>
    </row>
    <row r="793" spans="1:9" ht="12.75">
      <c r="A793" s="6">
        <v>791</v>
      </c>
      <c r="B793" s="7"/>
      <c r="H793" s="10" t="e">
        <f>VLOOKUP(Base_copie!D793,Categories!B$14:C$38,2)</f>
        <v>#N/A</v>
      </c>
      <c r="I793" s="6">
        <f t="shared" si="14"/>
      </c>
    </row>
    <row r="794" spans="1:9" ht="12.75">
      <c r="A794" s="6">
        <v>792</v>
      </c>
      <c r="B794" s="7"/>
      <c r="H794" s="10" t="e">
        <f>VLOOKUP(Base_copie!D794,Categories!B$14:C$38,2)</f>
        <v>#N/A</v>
      </c>
      <c r="I794" s="6">
        <f t="shared" si="14"/>
      </c>
    </row>
    <row r="795" spans="1:9" ht="12.75">
      <c r="A795" s="6">
        <v>793</v>
      </c>
      <c r="B795" s="7"/>
      <c r="H795" s="10" t="e">
        <f>VLOOKUP(Base_copie!D795,Categories!B$14:C$38,2)</f>
        <v>#N/A</v>
      </c>
      <c r="I795" s="6">
        <f t="shared" si="14"/>
      </c>
    </row>
    <row r="796" spans="1:9" ht="12.75">
      <c r="A796" s="6">
        <v>794</v>
      </c>
      <c r="B796" s="7"/>
      <c r="H796" s="10" t="e">
        <f>VLOOKUP(Base_copie!D796,Categories!B$14:C$38,2)</f>
        <v>#N/A</v>
      </c>
      <c r="I796" s="6">
        <f t="shared" si="14"/>
      </c>
    </row>
    <row r="797" spans="1:9" ht="12.75">
      <c r="A797" s="6">
        <v>795</v>
      </c>
      <c r="B797" s="7"/>
      <c r="H797" s="10" t="e">
        <f>VLOOKUP(Base_copie!D797,Categories!B$14:C$38,2)</f>
        <v>#N/A</v>
      </c>
      <c r="I797" s="6">
        <f t="shared" si="14"/>
      </c>
    </row>
    <row r="798" spans="1:9" ht="12.75">
      <c r="A798" s="6">
        <v>796</v>
      </c>
      <c r="B798" s="7"/>
      <c r="H798" s="10" t="e">
        <f>VLOOKUP(Base_copie!D798,Categories!B$14:C$38,2)</f>
        <v>#N/A</v>
      </c>
      <c r="I798" s="6">
        <f t="shared" si="14"/>
      </c>
    </row>
    <row r="799" spans="1:9" ht="12.75">
      <c r="A799" s="6">
        <v>797</v>
      </c>
      <c r="B799" s="7"/>
      <c r="H799" s="10" t="e">
        <f>VLOOKUP(Base_copie!D799,Categories!B$14:C$38,2)</f>
        <v>#N/A</v>
      </c>
      <c r="I799" s="6">
        <f t="shared" si="14"/>
      </c>
    </row>
    <row r="800" spans="1:9" ht="12.75">
      <c r="A800" s="6">
        <v>798</v>
      </c>
      <c r="B800" s="7"/>
      <c r="H800" s="10" t="e">
        <f>VLOOKUP(Base_copie!D800,Categories!B$14:C$38,2)</f>
        <v>#N/A</v>
      </c>
      <c r="I800" s="6">
        <f t="shared" si="14"/>
      </c>
    </row>
    <row r="801" spans="1:9" ht="12.75">
      <c r="A801" s="6">
        <v>799</v>
      </c>
      <c r="B801" s="7"/>
      <c r="H801" s="10" t="e">
        <f>VLOOKUP(Base_copie!D801,Categories!B$14:C$38,2)</f>
        <v>#N/A</v>
      </c>
      <c r="I801" s="6">
        <f t="shared" si="14"/>
      </c>
    </row>
    <row r="802" spans="1:9" ht="12.75">
      <c r="A802" s="6">
        <v>800</v>
      </c>
      <c r="B802" s="7"/>
      <c r="H802" s="10" t="e">
        <f>VLOOKUP(Base_copie!D802,Categories!B$14:C$38,2)</f>
        <v>#N/A</v>
      </c>
      <c r="I802" s="6">
        <f t="shared" si="14"/>
      </c>
    </row>
    <row r="803" spans="1:9" ht="12.75">
      <c r="A803" s="6">
        <v>801</v>
      </c>
      <c r="B803" s="7"/>
      <c r="H803" s="10" t="e">
        <f>VLOOKUP(Base_copie!D803,Categories!B$14:C$38,2)</f>
        <v>#N/A</v>
      </c>
      <c r="I803" s="6">
        <f t="shared" si="14"/>
      </c>
    </row>
    <row r="804" spans="1:9" ht="12.75">
      <c r="A804" s="6">
        <v>802</v>
      </c>
      <c r="B804" s="7"/>
      <c r="H804" s="10" t="e">
        <f>VLOOKUP(Base_copie!D804,Categories!B$14:C$38,2)</f>
        <v>#N/A</v>
      </c>
      <c r="I804" s="6">
        <f t="shared" si="14"/>
      </c>
    </row>
    <row r="805" spans="1:9" ht="12.75">
      <c r="A805" s="6">
        <v>803</v>
      </c>
      <c r="B805" s="7"/>
      <c r="H805" s="10" t="e">
        <f>VLOOKUP(Base_copie!D805,Categories!B$14:C$38,2)</f>
        <v>#N/A</v>
      </c>
      <c r="I805" s="6">
        <f t="shared" si="14"/>
      </c>
    </row>
    <row r="806" spans="1:9" ht="12.75">
      <c r="A806" s="6">
        <v>804</v>
      </c>
      <c r="B806" s="7"/>
      <c r="H806" s="10" t="e">
        <f>VLOOKUP(Base_copie!D806,Categories!B$14:C$38,2)</f>
        <v>#N/A</v>
      </c>
      <c r="I806" s="6">
        <f t="shared" si="14"/>
      </c>
    </row>
    <row r="807" spans="1:9" ht="12.75">
      <c r="A807" s="6">
        <v>805</v>
      </c>
      <c r="B807" s="7"/>
      <c r="H807" s="10" t="e">
        <f>VLOOKUP(Base_copie!D807,Categories!B$14:C$38,2)</f>
        <v>#N/A</v>
      </c>
      <c r="I807" s="6">
        <f t="shared" si="14"/>
      </c>
    </row>
    <row r="808" spans="1:9" ht="12.75">
      <c r="A808" s="6">
        <v>806</v>
      </c>
      <c r="B808" s="7"/>
      <c r="H808" s="10" t="e">
        <f>VLOOKUP(Base_copie!D808,Categories!B$14:C$38,2)</f>
        <v>#N/A</v>
      </c>
      <c r="I808" s="6">
        <f t="shared" si="14"/>
      </c>
    </row>
    <row r="809" spans="1:9" ht="12.75">
      <c r="A809" s="6">
        <v>807</v>
      </c>
      <c r="B809" s="7"/>
      <c r="H809" s="10" t="e">
        <f>VLOOKUP(Base_copie!D809,Categories!B$14:C$38,2)</f>
        <v>#N/A</v>
      </c>
      <c r="I809" s="6">
        <f t="shared" si="14"/>
      </c>
    </row>
    <row r="810" spans="1:9" ht="12.75">
      <c r="A810" s="6">
        <v>808</v>
      </c>
      <c r="B810" s="7"/>
      <c r="H810" s="10" t="e">
        <f>VLOOKUP(Base_copie!D810,Categories!B$14:C$38,2)</f>
        <v>#N/A</v>
      </c>
      <c r="I810" s="6">
        <f t="shared" si="14"/>
      </c>
    </row>
    <row r="811" spans="1:9" ht="12.75">
      <c r="A811" s="6">
        <v>809</v>
      </c>
      <c r="B811" s="7"/>
      <c r="H811" s="10" t="e">
        <f>VLOOKUP(Base_copie!D811,Categories!B$14:C$38,2)</f>
        <v>#N/A</v>
      </c>
      <c r="I811" s="6">
        <f t="shared" si="14"/>
      </c>
    </row>
    <row r="812" spans="1:9" ht="12.75">
      <c r="A812" s="6">
        <v>810</v>
      </c>
      <c r="B812" s="7"/>
      <c r="H812" s="10" t="e">
        <f>VLOOKUP(Base_copie!D812,Categories!B$14:C$38,2)</f>
        <v>#N/A</v>
      </c>
      <c r="I812" s="6">
        <f t="shared" si="14"/>
      </c>
    </row>
    <row r="813" spans="1:9" ht="12.75">
      <c r="A813" s="6">
        <v>811</v>
      </c>
      <c r="B813" s="7"/>
      <c r="H813" s="10" t="e">
        <f>VLOOKUP(Base_copie!D813,Categories!B$14:C$38,2)</f>
        <v>#N/A</v>
      </c>
      <c r="I813" s="6">
        <f t="shared" si="14"/>
      </c>
    </row>
    <row r="814" spans="1:9" ht="12.75">
      <c r="A814" s="6">
        <v>812</v>
      </c>
      <c r="B814" s="7"/>
      <c r="H814" s="10" t="e">
        <f>VLOOKUP(Base_copie!D814,Categories!B$14:C$38,2)</f>
        <v>#N/A</v>
      </c>
      <c r="I814" s="6">
        <f t="shared" si="14"/>
      </c>
    </row>
    <row r="815" spans="1:9" ht="12.75">
      <c r="A815" s="6">
        <v>813</v>
      </c>
      <c r="B815" s="7"/>
      <c r="H815" s="10" t="e">
        <f>VLOOKUP(Base_copie!D815,Categories!B$14:C$38,2)</f>
        <v>#N/A</v>
      </c>
      <c r="I815" s="6">
        <f t="shared" si="14"/>
      </c>
    </row>
    <row r="816" spans="1:9" ht="12.75">
      <c r="A816" s="6">
        <v>814</v>
      </c>
      <c r="B816" s="7"/>
      <c r="H816" s="10" t="e">
        <f>VLOOKUP(Base_copie!D816,Categories!B$14:C$38,2)</f>
        <v>#N/A</v>
      </c>
      <c r="I816" s="6">
        <f t="shared" si="14"/>
      </c>
    </row>
    <row r="817" spans="1:9" ht="12.75">
      <c r="A817" s="6">
        <v>815</v>
      </c>
      <c r="B817" s="7"/>
      <c r="H817" s="10" t="e">
        <f>VLOOKUP(Base_copie!D817,Categories!B$14:C$38,2)</f>
        <v>#N/A</v>
      </c>
      <c r="I817" s="6">
        <f aca="true" t="shared" si="15" ref="I817:I880">RIGHT(D817,2)</f>
      </c>
    </row>
    <row r="818" spans="1:9" ht="12.75">
      <c r="A818" s="6">
        <v>816</v>
      </c>
      <c r="B818" s="7"/>
      <c r="H818" s="10" t="e">
        <f>VLOOKUP(Base_copie!D818,Categories!B$14:C$38,2)</f>
        <v>#N/A</v>
      </c>
      <c r="I818" s="6">
        <f t="shared" si="15"/>
      </c>
    </row>
    <row r="819" spans="1:9" ht="12.75">
      <c r="A819" s="6">
        <v>817</v>
      </c>
      <c r="B819" s="7"/>
      <c r="H819" s="10" t="e">
        <f>VLOOKUP(Base_copie!D819,Categories!B$14:C$38,2)</f>
        <v>#N/A</v>
      </c>
      <c r="I819" s="6">
        <f t="shared" si="15"/>
      </c>
    </row>
    <row r="820" spans="1:9" ht="12.75">
      <c r="A820" s="6">
        <v>818</v>
      </c>
      <c r="B820" s="7"/>
      <c r="H820" s="10" t="e">
        <f>VLOOKUP(Base_copie!D820,Categories!B$14:C$38,2)</f>
        <v>#N/A</v>
      </c>
      <c r="I820" s="6">
        <f t="shared" si="15"/>
      </c>
    </row>
    <row r="821" spans="1:9" ht="12.75">
      <c r="A821" s="6">
        <v>819</v>
      </c>
      <c r="B821" s="7"/>
      <c r="H821" s="10" t="e">
        <f>VLOOKUP(Base_copie!D821,Categories!B$14:C$38,2)</f>
        <v>#N/A</v>
      </c>
      <c r="I821" s="6">
        <f t="shared" si="15"/>
      </c>
    </row>
    <row r="822" spans="1:9" ht="12.75">
      <c r="A822" s="6">
        <v>820</v>
      </c>
      <c r="B822" s="7"/>
      <c r="H822" s="10" t="e">
        <f>VLOOKUP(Base_copie!D822,Categories!B$14:C$38,2)</f>
        <v>#N/A</v>
      </c>
      <c r="I822" s="6">
        <f t="shared" si="15"/>
      </c>
    </row>
    <row r="823" spans="1:9" ht="12.75">
      <c r="A823" s="6">
        <v>821</v>
      </c>
      <c r="B823" s="7"/>
      <c r="H823" s="10" t="e">
        <f>VLOOKUP(Base_copie!D823,Categories!B$14:C$38,2)</f>
        <v>#N/A</v>
      </c>
      <c r="I823" s="6">
        <f t="shared" si="15"/>
      </c>
    </row>
    <row r="824" spans="1:9" ht="12.75">
      <c r="A824" s="6">
        <v>822</v>
      </c>
      <c r="B824" s="7"/>
      <c r="H824" s="10" t="e">
        <f>VLOOKUP(Base_copie!D824,Categories!B$14:C$38,2)</f>
        <v>#N/A</v>
      </c>
      <c r="I824" s="6">
        <f t="shared" si="15"/>
      </c>
    </row>
    <row r="825" spans="1:9" ht="12.75">
      <c r="A825" s="6">
        <v>823</v>
      </c>
      <c r="B825" s="7"/>
      <c r="H825" s="10" t="e">
        <f>VLOOKUP(Base_copie!D825,Categories!B$14:C$38,2)</f>
        <v>#N/A</v>
      </c>
      <c r="I825" s="6">
        <f t="shared" si="15"/>
      </c>
    </row>
    <row r="826" spans="1:9" ht="12.75">
      <c r="A826" s="6">
        <v>824</v>
      </c>
      <c r="B826" s="7"/>
      <c r="H826" s="10" t="e">
        <f>VLOOKUP(Base_copie!D826,Categories!B$14:C$38,2)</f>
        <v>#N/A</v>
      </c>
      <c r="I826" s="6">
        <f t="shared" si="15"/>
      </c>
    </row>
    <row r="827" spans="1:9" ht="12.75">
      <c r="A827" s="6">
        <v>825</v>
      </c>
      <c r="B827" s="7"/>
      <c r="H827" s="10" t="e">
        <f>VLOOKUP(Base_copie!D827,Categories!B$14:C$38,2)</f>
        <v>#N/A</v>
      </c>
      <c r="I827" s="6">
        <f t="shared" si="15"/>
      </c>
    </row>
    <row r="828" spans="1:9" ht="12.75">
      <c r="A828" s="6">
        <v>826</v>
      </c>
      <c r="B828" s="7"/>
      <c r="H828" s="10" t="e">
        <f>VLOOKUP(Base_copie!D828,Categories!B$14:C$38,2)</f>
        <v>#N/A</v>
      </c>
      <c r="I828" s="6">
        <f t="shared" si="15"/>
      </c>
    </row>
    <row r="829" spans="1:9" ht="12.75">
      <c r="A829" s="6">
        <v>827</v>
      </c>
      <c r="B829" s="7"/>
      <c r="H829" s="10" t="e">
        <f>VLOOKUP(Base_copie!D829,Categories!B$14:C$38,2)</f>
        <v>#N/A</v>
      </c>
      <c r="I829" s="6">
        <f t="shared" si="15"/>
      </c>
    </row>
    <row r="830" spans="1:9" ht="12.75">
      <c r="A830" s="6">
        <v>828</v>
      </c>
      <c r="B830" s="7"/>
      <c r="H830" s="10" t="e">
        <f>VLOOKUP(Base_copie!D830,Categories!B$14:C$38,2)</f>
        <v>#N/A</v>
      </c>
      <c r="I830" s="6">
        <f t="shared" si="15"/>
      </c>
    </row>
    <row r="831" spans="1:9" ht="12.75">
      <c r="A831" s="6">
        <v>829</v>
      </c>
      <c r="B831" s="7"/>
      <c r="H831" s="10" t="e">
        <f>VLOOKUP(Base_copie!D831,Categories!B$14:C$38,2)</f>
        <v>#N/A</v>
      </c>
      <c r="I831" s="6">
        <f t="shared" si="15"/>
      </c>
    </row>
    <row r="832" spans="1:9" ht="12.75">
      <c r="A832" s="6">
        <v>830</v>
      </c>
      <c r="B832" s="7"/>
      <c r="H832" s="10" t="e">
        <f>VLOOKUP(Base_copie!D832,Categories!B$14:C$38,2)</f>
        <v>#N/A</v>
      </c>
      <c r="I832" s="6">
        <f t="shared" si="15"/>
      </c>
    </row>
    <row r="833" spans="1:9" ht="12.75">
      <c r="A833" s="6">
        <v>831</v>
      </c>
      <c r="B833" s="7"/>
      <c r="H833" s="10" t="e">
        <f>VLOOKUP(Base_copie!D833,Categories!B$14:C$38,2)</f>
        <v>#N/A</v>
      </c>
      <c r="I833" s="6">
        <f t="shared" si="15"/>
      </c>
    </row>
    <row r="834" spans="1:9" ht="12.75">
      <c r="A834" s="6">
        <v>832</v>
      </c>
      <c r="B834" s="7"/>
      <c r="H834" s="10" t="e">
        <f>VLOOKUP(Base_copie!D834,Categories!B$14:C$38,2)</f>
        <v>#N/A</v>
      </c>
      <c r="I834" s="6">
        <f t="shared" si="15"/>
      </c>
    </row>
    <row r="835" spans="1:9" ht="12.75">
      <c r="A835" s="6">
        <v>833</v>
      </c>
      <c r="B835" s="7"/>
      <c r="H835" s="10" t="e">
        <f>VLOOKUP(Base_copie!D835,Categories!B$14:C$38,2)</f>
        <v>#N/A</v>
      </c>
      <c r="I835" s="6">
        <f t="shared" si="15"/>
      </c>
    </row>
    <row r="836" spans="1:9" ht="12.75">
      <c r="A836" s="6">
        <v>834</v>
      </c>
      <c r="B836" s="7"/>
      <c r="H836" s="10" t="e">
        <f>VLOOKUP(Base_copie!D836,Categories!B$14:C$38,2)</f>
        <v>#N/A</v>
      </c>
      <c r="I836" s="6">
        <f t="shared" si="15"/>
      </c>
    </row>
    <row r="837" spans="1:9" ht="12.75">
      <c r="A837" s="6">
        <v>835</v>
      </c>
      <c r="B837" s="7"/>
      <c r="H837" s="10" t="e">
        <f>VLOOKUP(Base_copie!D837,Categories!B$14:C$38,2)</f>
        <v>#N/A</v>
      </c>
      <c r="I837" s="6">
        <f t="shared" si="15"/>
      </c>
    </row>
    <row r="838" spans="1:9" ht="12.75">
      <c r="A838" s="6">
        <v>836</v>
      </c>
      <c r="B838" s="7"/>
      <c r="H838" s="10" t="e">
        <f>VLOOKUP(Base_copie!D838,Categories!B$14:C$38,2)</f>
        <v>#N/A</v>
      </c>
      <c r="I838" s="6">
        <f t="shared" si="15"/>
      </c>
    </row>
    <row r="839" spans="1:9" ht="12.75">
      <c r="A839" s="6">
        <v>837</v>
      </c>
      <c r="B839" s="7"/>
      <c r="H839" s="10" t="e">
        <f>VLOOKUP(Base_copie!D839,Categories!B$14:C$38,2)</f>
        <v>#N/A</v>
      </c>
      <c r="I839" s="6">
        <f t="shared" si="15"/>
      </c>
    </row>
    <row r="840" spans="1:9" ht="12.75">
      <c r="A840" s="6">
        <v>838</v>
      </c>
      <c r="B840" s="7"/>
      <c r="H840" s="10" t="e">
        <f>VLOOKUP(Base_copie!D840,Categories!B$14:C$38,2)</f>
        <v>#N/A</v>
      </c>
      <c r="I840" s="6">
        <f t="shared" si="15"/>
      </c>
    </row>
    <row r="841" spans="1:9" ht="12.75">
      <c r="A841" s="6">
        <v>839</v>
      </c>
      <c r="B841" s="7"/>
      <c r="H841" s="10" t="e">
        <f>VLOOKUP(Base_copie!D841,Categories!B$14:C$38,2)</f>
        <v>#N/A</v>
      </c>
      <c r="I841" s="6">
        <f t="shared" si="15"/>
      </c>
    </row>
    <row r="842" spans="1:9" ht="12.75">
      <c r="A842" s="6">
        <v>840</v>
      </c>
      <c r="B842" s="7"/>
      <c r="H842" s="10" t="e">
        <f>VLOOKUP(Base_copie!D842,Categories!B$14:C$38,2)</f>
        <v>#N/A</v>
      </c>
      <c r="I842" s="6">
        <f t="shared" si="15"/>
      </c>
    </row>
    <row r="843" spans="1:9" ht="12.75">
      <c r="A843" s="6">
        <v>841</v>
      </c>
      <c r="B843" s="7"/>
      <c r="H843" s="10" t="e">
        <f>VLOOKUP(Base_copie!D843,Categories!B$14:C$38,2)</f>
        <v>#N/A</v>
      </c>
      <c r="I843" s="6">
        <f t="shared" si="15"/>
      </c>
    </row>
    <row r="844" spans="1:9" ht="12.75">
      <c r="A844" s="6">
        <v>842</v>
      </c>
      <c r="B844" s="7"/>
      <c r="H844" s="10" t="e">
        <f>VLOOKUP(Base_copie!D844,Categories!B$14:C$38,2)</f>
        <v>#N/A</v>
      </c>
      <c r="I844" s="6">
        <f t="shared" si="15"/>
      </c>
    </row>
    <row r="845" spans="1:9" ht="12.75">
      <c r="A845" s="6">
        <v>843</v>
      </c>
      <c r="B845" s="7"/>
      <c r="H845" s="10" t="e">
        <f>VLOOKUP(Base_copie!D845,Categories!B$14:C$38,2)</f>
        <v>#N/A</v>
      </c>
      <c r="I845" s="6">
        <f t="shared" si="15"/>
      </c>
    </row>
    <row r="846" spans="1:9" ht="12.75">
      <c r="A846" s="6">
        <v>844</v>
      </c>
      <c r="B846" s="7"/>
      <c r="H846" s="10" t="e">
        <f>VLOOKUP(Base_copie!D846,Categories!B$14:C$38,2)</f>
        <v>#N/A</v>
      </c>
      <c r="I846" s="6">
        <f t="shared" si="15"/>
      </c>
    </row>
    <row r="847" spans="1:9" ht="12.75">
      <c r="A847" s="6">
        <v>845</v>
      </c>
      <c r="B847" s="7"/>
      <c r="H847" s="10" t="e">
        <f>VLOOKUP(Base_copie!D847,Categories!B$14:C$38,2)</f>
        <v>#N/A</v>
      </c>
      <c r="I847" s="6">
        <f t="shared" si="15"/>
      </c>
    </row>
    <row r="848" spans="1:9" ht="12.75">
      <c r="A848" s="6">
        <v>846</v>
      </c>
      <c r="B848" s="7"/>
      <c r="H848" s="10" t="e">
        <f>VLOOKUP(Base_copie!D848,Categories!B$14:C$38,2)</f>
        <v>#N/A</v>
      </c>
      <c r="I848" s="6">
        <f t="shared" si="15"/>
      </c>
    </row>
    <row r="849" spans="1:9" ht="12.75">
      <c r="A849" s="6">
        <v>847</v>
      </c>
      <c r="B849" s="7"/>
      <c r="H849" s="10" t="e">
        <f>VLOOKUP(Base_copie!D849,Categories!B$14:C$38,2)</f>
        <v>#N/A</v>
      </c>
      <c r="I849" s="6">
        <f t="shared" si="15"/>
      </c>
    </row>
    <row r="850" spans="1:9" ht="12.75">
      <c r="A850" s="6">
        <v>848</v>
      </c>
      <c r="B850" s="7"/>
      <c r="H850" s="10" t="e">
        <f>VLOOKUP(Base_copie!D850,Categories!B$14:C$38,2)</f>
        <v>#N/A</v>
      </c>
      <c r="I850" s="6">
        <f t="shared" si="15"/>
      </c>
    </row>
    <row r="851" spans="1:9" ht="12.75">
      <c r="A851" s="6">
        <v>849</v>
      </c>
      <c r="B851" s="7"/>
      <c r="H851" s="10" t="e">
        <f>VLOOKUP(Base_copie!D851,Categories!B$14:C$38,2)</f>
        <v>#N/A</v>
      </c>
      <c r="I851" s="6">
        <f t="shared" si="15"/>
      </c>
    </row>
    <row r="852" spans="1:9" ht="12.75">
      <c r="A852" s="6">
        <v>850</v>
      </c>
      <c r="B852" s="7"/>
      <c r="H852" s="10" t="e">
        <f>VLOOKUP(Base_copie!D852,Categories!B$14:C$38,2)</f>
        <v>#N/A</v>
      </c>
      <c r="I852" s="6">
        <f t="shared" si="15"/>
      </c>
    </row>
    <row r="853" spans="1:9" ht="12.75">
      <c r="A853" s="6">
        <v>851</v>
      </c>
      <c r="B853" s="7"/>
      <c r="H853" s="10" t="e">
        <f>VLOOKUP(Base_copie!D853,Categories!B$14:C$38,2)</f>
        <v>#N/A</v>
      </c>
      <c r="I853" s="6">
        <f t="shared" si="15"/>
      </c>
    </row>
    <row r="854" spans="1:9" ht="12.75">
      <c r="A854" s="6">
        <v>852</v>
      </c>
      <c r="B854" s="7"/>
      <c r="H854" s="10" t="e">
        <f>VLOOKUP(Base_copie!D854,Categories!B$14:C$38,2)</f>
        <v>#N/A</v>
      </c>
      <c r="I854" s="6">
        <f t="shared" si="15"/>
      </c>
    </row>
    <row r="855" spans="1:9" ht="12.75">
      <c r="A855" s="6">
        <v>853</v>
      </c>
      <c r="B855" s="7"/>
      <c r="H855" s="10" t="e">
        <f>VLOOKUP(Base_copie!D855,Categories!B$14:C$38,2)</f>
        <v>#N/A</v>
      </c>
      <c r="I855" s="6">
        <f t="shared" si="15"/>
      </c>
    </row>
    <row r="856" spans="1:9" ht="12.75">
      <c r="A856" s="6">
        <v>854</v>
      </c>
      <c r="B856" s="7"/>
      <c r="H856" s="10" t="e">
        <f>VLOOKUP(Base_copie!D856,Categories!B$14:C$38,2)</f>
        <v>#N/A</v>
      </c>
      <c r="I856" s="6">
        <f t="shared" si="15"/>
      </c>
    </row>
    <row r="857" spans="1:9" ht="12.75">
      <c r="A857" s="6">
        <v>855</v>
      </c>
      <c r="B857" s="7"/>
      <c r="H857" s="10" t="e">
        <f>VLOOKUP(Base_copie!D857,Categories!B$14:C$38,2)</f>
        <v>#N/A</v>
      </c>
      <c r="I857" s="6">
        <f t="shared" si="15"/>
      </c>
    </row>
    <row r="858" spans="1:9" ht="12.75">
      <c r="A858" s="6">
        <v>856</v>
      </c>
      <c r="B858" s="7"/>
      <c r="H858" s="10" t="e">
        <f>VLOOKUP(Base_copie!D858,Categories!B$14:C$38,2)</f>
        <v>#N/A</v>
      </c>
      <c r="I858" s="6">
        <f t="shared" si="15"/>
      </c>
    </row>
    <row r="859" spans="1:9" ht="12.75">
      <c r="A859" s="6">
        <v>857</v>
      </c>
      <c r="B859" s="7"/>
      <c r="H859" s="10" t="e">
        <f>VLOOKUP(Base_copie!D859,Categories!B$14:C$38,2)</f>
        <v>#N/A</v>
      </c>
      <c r="I859" s="6">
        <f t="shared" si="15"/>
      </c>
    </row>
    <row r="860" spans="1:9" ht="12.75">
      <c r="A860" s="6">
        <v>858</v>
      </c>
      <c r="B860" s="7"/>
      <c r="H860" s="10" t="e">
        <f>VLOOKUP(Base_copie!D860,Categories!B$14:C$38,2)</f>
        <v>#N/A</v>
      </c>
      <c r="I860" s="6">
        <f t="shared" si="15"/>
      </c>
    </row>
    <row r="861" spans="1:9" ht="12.75">
      <c r="A861" s="6">
        <v>859</v>
      </c>
      <c r="B861" s="7"/>
      <c r="H861" s="10" t="e">
        <f>VLOOKUP(Base_copie!D861,Categories!B$14:C$38,2)</f>
        <v>#N/A</v>
      </c>
      <c r="I861" s="6">
        <f t="shared" si="15"/>
      </c>
    </row>
    <row r="862" spans="1:9" ht="12.75">
      <c r="A862" s="6">
        <v>860</v>
      </c>
      <c r="B862" s="7"/>
      <c r="H862" s="10" t="e">
        <f>VLOOKUP(Base_copie!D862,Categories!B$14:C$38,2)</f>
        <v>#N/A</v>
      </c>
      <c r="I862" s="6">
        <f t="shared" si="15"/>
      </c>
    </row>
    <row r="863" spans="1:9" ht="12.75">
      <c r="A863" s="6">
        <v>861</v>
      </c>
      <c r="B863" s="7"/>
      <c r="H863" s="10" t="e">
        <f>VLOOKUP(Base_copie!D863,Categories!B$14:C$38,2)</f>
        <v>#N/A</v>
      </c>
      <c r="I863" s="6">
        <f t="shared" si="15"/>
      </c>
    </row>
    <row r="864" spans="1:9" ht="12.75">
      <c r="A864" s="6">
        <v>862</v>
      </c>
      <c r="B864" s="7"/>
      <c r="H864" s="10" t="e">
        <f>VLOOKUP(Base_copie!D864,Categories!B$14:C$38,2)</f>
        <v>#N/A</v>
      </c>
      <c r="I864" s="6">
        <f t="shared" si="15"/>
      </c>
    </row>
    <row r="865" spans="1:9" ht="12.75">
      <c r="A865" s="6">
        <v>863</v>
      </c>
      <c r="B865" s="7"/>
      <c r="H865" s="10" t="e">
        <f>VLOOKUP(Base_copie!D865,Categories!B$14:C$38,2)</f>
        <v>#N/A</v>
      </c>
      <c r="I865" s="6">
        <f t="shared" si="15"/>
      </c>
    </row>
    <row r="866" spans="1:9" ht="12.75">
      <c r="A866" s="6">
        <v>864</v>
      </c>
      <c r="B866" s="7"/>
      <c r="H866" s="10" t="e">
        <f>VLOOKUP(Base_copie!D866,Categories!B$14:C$38,2)</f>
        <v>#N/A</v>
      </c>
      <c r="I866" s="6">
        <f t="shared" si="15"/>
      </c>
    </row>
    <row r="867" spans="1:9" ht="12.75">
      <c r="A867" s="6">
        <v>865</v>
      </c>
      <c r="B867" s="7"/>
      <c r="H867" s="10" t="e">
        <f>VLOOKUP(Base_copie!D867,Categories!B$14:C$38,2)</f>
        <v>#N/A</v>
      </c>
      <c r="I867" s="6">
        <f t="shared" si="15"/>
      </c>
    </row>
    <row r="868" spans="1:9" ht="12.75">
      <c r="A868" s="6">
        <v>866</v>
      </c>
      <c r="B868" s="7"/>
      <c r="H868" s="10" t="e">
        <f>VLOOKUP(Base_copie!D868,Categories!B$14:C$38,2)</f>
        <v>#N/A</v>
      </c>
      <c r="I868" s="6">
        <f t="shared" si="15"/>
      </c>
    </row>
    <row r="869" spans="1:9" ht="12.75">
      <c r="A869" s="6">
        <v>867</v>
      </c>
      <c r="B869" s="7"/>
      <c r="H869" s="10" t="e">
        <f>VLOOKUP(Base_copie!D869,Categories!B$14:C$38,2)</f>
        <v>#N/A</v>
      </c>
      <c r="I869" s="6">
        <f t="shared" si="15"/>
      </c>
    </row>
    <row r="870" spans="1:9" ht="12.75">
      <c r="A870" s="6">
        <v>868</v>
      </c>
      <c r="B870" s="7"/>
      <c r="H870" s="10" t="e">
        <f>VLOOKUP(Base_copie!D870,Categories!B$14:C$38,2)</f>
        <v>#N/A</v>
      </c>
      <c r="I870" s="6">
        <f t="shared" si="15"/>
      </c>
    </row>
    <row r="871" spans="1:9" ht="12.75">
      <c r="A871" s="6">
        <v>869</v>
      </c>
      <c r="B871" s="7"/>
      <c r="H871" s="10" t="e">
        <f>VLOOKUP(Base_copie!D871,Categories!B$14:C$38,2)</f>
        <v>#N/A</v>
      </c>
      <c r="I871" s="6">
        <f t="shared" si="15"/>
      </c>
    </row>
    <row r="872" spans="1:9" ht="12.75">
      <c r="A872" s="6">
        <v>870</v>
      </c>
      <c r="B872" s="7"/>
      <c r="H872" s="10" t="e">
        <f>VLOOKUP(Base_copie!D872,Categories!B$14:C$38,2)</f>
        <v>#N/A</v>
      </c>
      <c r="I872" s="6">
        <f t="shared" si="15"/>
      </c>
    </row>
    <row r="873" spans="1:9" ht="12.75">
      <c r="A873" s="6">
        <v>871</v>
      </c>
      <c r="B873" s="7"/>
      <c r="H873" s="10" t="e">
        <f>VLOOKUP(Base_copie!D873,Categories!B$14:C$38,2)</f>
        <v>#N/A</v>
      </c>
      <c r="I873" s="6">
        <f t="shared" si="15"/>
      </c>
    </row>
    <row r="874" spans="1:9" ht="12.75">
      <c r="A874" s="6">
        <v>872</v>
      </c>
      <c r="B874" s="7"/>
      <c r="H874" s="10" t="e">
        <f>VLOOKUP(Base_copie!D874,Categories!B$14:C$38,2)</f>
        <v>#N/A</v>
      </c>
      <c r="I874" s="6">
        <f t="shared" si="15"/>
      </c>
    </row>
    <row r="875" spans="1:9" ht="12.75">
      <c r="A875" s="6">
        <v>873</v>
      </c>
      <c r="B875" s="7"/>
      <c r="H875" s="10" t="e">
        <f>VLOOKUP(Base_copie!D875,Categories!B$14:C$38,2)</f>
        <v>#N/A</v>
      </c>
      <c r="I875" s="6">
        <f t="shared" si="15"/>
      </c>
    </row>
    <row r="876" spans="1:9" ht="12.75">
      <c r="A876" s="6">
        <v>874</v>
      </c>
      <c r="B876" s="7"/>
      <c r="H876" s="10" t="e">
        <f>VLOOKUP(Base_copie!D876,Categories!B$14:C$38,2)</f>
        <v>#N/A</v>
      </c>
      <c r="I876" s="6">
        <f t="shared" si="15"/>
      </c>
    </row>
    <row r="877" spans="1:9" ht="12.75">
      <c r="A877" s="6">
        <v>875</v>
      </c>
      <c r="B877" s="7"/>
      <c r="H877" s="10" t="e">
        <f>VLOOKUP(Base_copie!D877,Categories!B$14:C$38,2)</f>
        <v>#N/A</v>
      </c>
      <c r="I877" s="6">
        <f t="shared" si="15"/>
      </c>
    </row>
    <row r="878" spans="1:9" ht="12.75">
      <c r="A878" s="6">
        <v>876</v>
      </c>
      <c r="B878" s="7"/>
      <c r="H878" s="10" t="e">
        <f>VLOOKUP(Base_copie!D878,Categories!B$14:C$38,2)</f>
        <v>#N/A</v>
      </c>
      <c r="I878" s="6">
        <f t="shared" si="15"/>
      </c>
    </row>
    <row r="879" spans="1:9" ht="12.75">
      <c r="A879" s="6">
        <v>877</v>
      </c>
      <c r="B879" s="7"/>
      <c r="H879" s="10" t="e">
        <f>VLOOKUP(Base_copie!D879,Categories!B$14:C$38,2)</f>
        <v>#N/A</v>
      </c>
      <c r="I879" s="6">
        <f t="shared" si="15"/>
      </c>
    </row>
    <row r="880" spans="1:9" ht="12.75">
      <c r="A880" s="6">
        <v>878</v>
      </c>
      <c r="B880" s="7"/>
      <c r="H880" s="10" t="e">
        <f>VLOOKUP(Base_copie!D880,Categories!B$14:C$38,2)</f>
        <v>#N/A</v>
      </c>
      <c r="I880" s="6">
        <f t="shared" si="15"/>
      </c>
    </row>
    <row r="881" spans="1:9" ht="12.75">
      <c r="A881" s="6">
        <v>879</v>
      </c>
      <c r="B881" s="7"/>
      <c r="H881" s="10" t="e">
        <f>VLOOKUP(Base_copie!D881,Categories!B$14:C$38,2)</f>
        <v>#N/A</v>
      </c>
      <c r="I881" s="6">
        <f aca="true" t="shared" si="16" ref="I881:I920">RIGHT(D881,2)</f>
      </c>
    </row>
    <row r="882" spans="1:9" ht="12.75">
      <c r="A882" s="6">
        <v>880</v>
      </c>
      <c r="B882" s="7"/>
      <c r="H882" s="10" t="e">
        <f>VLOOKUP(Base_copie!D882,Categories!B$14:C$38,2)</f>
        <v>#N/A</v>
      </c>
      <c r="I882" s="6">
        <f t="shared" si="16"/>
      </c>
    </row>
    <row r="883" spans="1:9" ht="12.75">
      <c r="A883" s="6">
        <v>881</v>
      </c>
      <c r="B883" s="7"/>
      <c r="H883" s="10" t="e">
        <f>VLOOKUP(Base_copie!D883,Categories!B$14:C$38,2)</f>
        <v>#N/A</v>
      </c>
      <c r="I883" s="6">
        <f t="shared" si="16"/>
      </c>
    </row>
    <row r="884" spans="1:9" ht="12.75">
      <c r="A884" s="6">
        <v>882</v>
      </c>
      <c r="B884" s="7"/>
      <c r="H884" s="10" t="e">
        <f>VLOOKUP(Base_copie!D884,Categories!B$14:C$38,2)</f>
        <v>#N/A</v>
      </c>
      <c r="I884" s="6">
        <f t="shared" si="16"/>
      </c>
    </row>
    <row r="885" spans="1:9" ht="12.75">
      <c r="A885" s="6">
        <v>883</v>
      </c>
      <c r="B885" s="7"/>
      <c r="H885" s="10" t="e">
        <f>VLOOKUP(Base_copie!D885,Categories!B$14:C$38,2)</f>
        <v>#N/A</v>
      </c>
      <c r="I885" s="6">
        <f t="shared" si="16"/>
      </c>
    </row>
    <row r="886" spans="1:9" ht="12.75">
      <c r="A886" s="6">
        <v>884</v>
      </c>
      <c r="B886" s="7"/>
      <c r="H886" s="10" t="e">
        <f>VLOOKUP(Base_copie!D886,Categories!B$14:C$38,2)</f>
        <v>#N/A</v>
      </c>
      <c r="I886" s="6">
        <f t="shared" si="16"/>
      </c>
    </row>
    <row r="887" spans="1:9" ht="12.75">
      <c r="A887" s="6">
        <v>885</v>
      </c>
      <c r="B887" s="7"/>
      <c r="H887" s="10" t="e">
        <f>VLOOKUP(Base_copie!D887,Categories!B$14:C$38,2)</f>
        <v>#N/A</v>
      </c>
      <c r="I887" s="6">
        <f t="shared" si="16"/>
      </c>
    </row>
    <row r="888" spans="1:9" ht="12.75">
      <c r="A888" s="6">
        <v>886</v>
      </c>
      <c r="B888" s="7"/>
      <c r="H888" s="10" t="e">
        <f>VLOOKUP(Base_copie!D888,Categories!B$14:C$38,2)</f>
        <v>#N/A</v>
      </c>
      <c r="I888" s="6">
        <f t="shared" si="16"/>
      </c>
    </row>
    <row r="889" spans="1:9" ht="12.75">
      <c r="A889" s="6">
        <v>887</v>
      </c>
      <c r="B889" s="7"/>
      <c r="H889" s="10" t="e">
        <f>VLOOKUP(Base_copie!D889,Categories!B$14:C$38,2)</f>
        <v>#N/A</v>
      </c>
      <c r="I889" s="6">
        <f t="shared" si="16"/>
      </c>
    </row>
    <row r="890" spans="1:9" ht="12.75">
      <c r="A890" s="6">
        <v>888</v>
      </c>
      <c r="B890" s="7"/>
      <c r="H890" s="10" t="e">
        <f>VLOOKUP(Base_copie!D890,Categories!B$14:C$38,2)</f>
        <v>#N/A</v>
      </c>
      <c r="I890" s="6">
        <f t="shared" si="16"/>
      </c>
    </row>
    <row r="891" spans="1:9" ht="12.75">
      <c r="A891" s="6">
        <v>889</v>
      </c>
      <c r="B891" s="7"/>
      <c r="H891" s="10" t="e">
        <f>VLOOKUP(Base_copie!D891,Categories!B$14:C$38,2)</f>
        <v>#N/A</v>
      </c>
      <c r="I891" s="6">
        <f t="shared" si="16"/>
      </c>
    </row>
    <row r="892" spans="1:9" ht="12.75">
      <c r="A892" s="6">
        <v>890</v>
      </c>
      <c r="B892" s="7"/>
      <c r="H892" s="10" t="e">
        <f>VLOOKUP(Base_copie!D892,Categories!B$14:C$38,2)</f>
        <v>#N/A</v>
      </c>
      <c r="I892" s="6">
        <f t="shared" si="16"/>
      </c>
    </row>
    <row r="893" spans="1:9" ht="12.75">
      <c r="A893" s="6">
        <v>891</v>
      </c>
      <c r="B893" s="7"/>
      <c r="H893" s="10" t="e">
        <f>VLOOKUP(Base_copie!D893,Categories!B$14:C$38,2)</f>
        <v>#N/A</v>
      </c>
      <c r="I893" s="6">
        <f t="shared" si="16"/>
      </c>
    </row>
    <row r="894" spans="1:9" ht="12.75">
      <c r="A894" s="6">
        <v>892</v>
      </c>
      <c r="B894" s="7"/>
      <c r="H894" s="10" t="e">
        <f>VLOOKUP(Base_copie!D894,Categories!B$14:C$38,2)</f>
        <v>#N/A</v>
      </c>
      <c r="I894" s="6">
        <f t="shared" si="16"/>
      </c>
    </row>
    <row r="895" spans="1:9" ht="12.75">
      <c r="A895" s="6">
        <v>893</v>
      </c>
      <c r="B895" s="7"/>
      <c r="H895" s="10" t="e">
        <f>VLOOKUP(Base_copie!D895,Categories!B$14:C$38,2)</f>
        <v>#N/A</v>
      </c>
      <c r="I895" s="6">
        <f t="shared" si="16"/>
      </c>
    </row>
    <row r="896" spans="1:9" ht="12.75">
      <c r="A896" s="6">
        <v>894</v>
      </c>
      <c r="B896" s="7"/>
      <c r="H896" s="10" t="e">
        <f>VLOOKUP(Base_copie!D896,Categories!B$14:C$38,2)</f>
        <v>#N/A</v>
      </c>
      <c r="I896" s="6">
        <f t="shared" si="16"/>
      </c>
    </row>
    <row r="897" spans="1:9" ht="12.75">
      <c r="A897" s="6">
        <v>895</v>
      </c>
      <c r="B897" s="7"/>
      <c r="H897" s="10" t="e">
        <f>VLOOKUP(Base_copie!D897,Categories!B$14:C$38,2)</f>
        <v>#N/A</v>
      </c>
      <c r="I897" s="6">
        <f t="shared" si="16"/>
      </c>
    </row>
    <row r="898" spans="1:9" ht="12.75">
      <c r="A898" s="6">
        <v>896</v>
      </c>
      <c r="B898" s="7"/>
      <c r="H898" s="10" t="e">
        <f>VLOOKUP(Base_copie!D898,Categories!B$14:C$38,2)</f>
        <v>#N/A</v>
      </c>
      <c r="I898" s="6">
        <f t="shared" si="16"/>
      </c>
    </row>
    <row r="899" spans="1:9" ht="12.75">
      <c r="A899" s="6">
        <v>897</v>
      </c>
      <c r="B899" s="7"/>
      <c r="H899" s="10" t="e">
        <f>VLOOKUP(Base_copie!D899,Categories!B$14:C$38,2)</f>
        <v>#N/A</v>
      </c>
      <c r="I899" s="6">
        <f t="shared" si="16"/>
      </c>
    </row>
    <row r="900" spans="1:9" ht="12.75">
      <c r="A900" s="6">
        <v>898</v>
      </c>
      <c r="B900" s="7"/>
      <c r="H900" s="10" t="e">
        <f>VLOOKUP(Base_copie!D900,Categories!B$14:C$38,2)</f>
        <v>#N/A</v>
      </c>
      <c r="I900" s="6">
        <f t="shared" si="16"/>
      </c>
    </row>
    <row r="901" spans="1:9" ht="12.75">
      <c r="A901" s="6">
        <v>899</v>
      </c>
      <c r="B901" s="7"/>
      <c r="H901" s="10" t="e">
        <f>VLOOKUP(Base_copie!D901,Categories!B$14:C$38,2)</f>
        <v>#N/A</v>
      </c>
      <c r="I901" s="6">
        <f t="shared" si="16"/>
      </c>
    </row>
    <row r="902" spans="1:9" ht="12.75">
      <c r="A902" s="6">
        <v>900</v>
      </c>
      <c r="B902" s="7"/>
      <c r="H902" s="10" t="e">
        <f>VLOOKUP(Base_copie!D902,Categories!B$14:C$38,2)</f>
        <v>#N/A</v>
      </c>
      <c r="I902" s="6">
        <f t="shared" si="16"/>
      </c>
    </row>
    <row r="903" spans="1:9" ht="12.75">
      <c r="A903" s="6">
        <v>901</v>
      </c>
      <c r="B903" s="7"/>
      <c r="H903" s="10" t="e">
        <f>VLOOKUP(Base_copie!D903,Categories!B$14:C$38,2)</f>
        <v>#N/A</v>
      </c>
      <c r="I903" s="6">
        <f t="shared" si="16"/>
      </c>
    </row>
    <row r="904" spans="1:9" ht="12.75">
      <c r="A904" s="6">
        <v>902</v>
      </c>
      <c r="B904" s="7"/>
      <c r="H904" s="10" t="e">
        <f>VLOOKUP(Base_copie!D904,Categories!B$14:C$38,2)</f>
        <v>#N/A</v>
      </c>
      <c r="I904" s="6">
        <f t="shared" si="16"/>
      </c>
    </row>
    <row r="905" spans="1:9" ht="12.75">
      <c r="A905" s="6">
        <v>903</v>
      </c>
      <c r="B905" s="7"/>
      <c r="H905" s="10" t="e">
        <f>VLOOKUP(Base_copie!D905,Categories!B$14:C$38,2)</f>
        <v>#N/A</v>
      </c>
      <c r="I905" s="6">
        <f t="shared" si="16"/>
      </c>
    </row>
    <row r="906" spans="1:9" ht="12.75">
      <c r="A906" s="6">
        <v>904</v>
      </c>
      <c r="B906" s="7"/>
      <c r="H906" s="10" t="e">
        <f>VLOOKUP(Base_copie!D906,Categories!B$14:C$38,2)</f>
        <v>#N/A</v>
      </c>
      <c r="I906" s="6">
        <f t="shared" si="16"/>
      </c>
    </row>
    <row r="907" spans="1:9" ht="12.75">
      <c r="A907" s="6">
        <v>905</v>
      </c>
      <c r="B907" s="7"/>
      <c r="H907" s="10" t="e">
        <f>VLOOKUP(Base_copie!D907,Categories!B$14:C$38,2)</f>
        <v>#N/A</v>
      </c>
      <c r="I907" s="6">
        <f t="shared" si="16"/>
      </c>
    </row>
    <row r="908" spans="1:9" ht="12.75">
      <c r="A908" s="6">
        <v>906</v>
      </c>
      <c r="B908" s="7"/>
      <c r="H908" s="10" t="e">
        <f>VLOOKUP(Base_copie!D908,Categories!B$14:C$38,2)</f>
        <v>#N/A</v>
      </c>
      <c r="I908" s="6">
        <f t="shared" si="16"/>
      </c>
    </row>
    <row r="909" spans="1:9" ht="12.75">
      <c r="A909" s="6">
        <v>907</v>
      </c>
      <c r="B909" s="7"/>
      <c r="H909" s="10" t="e">
        <f>VLOOKUP(Base_copie!D909,Categories!B$14:C$38,2)</f>
        <v>#N/A</v>
      </c>
      <c r="I909" s="6">
        <f t="shared" si="16"/>
      </c>
    </row>
    <row r="910" spans="1:9" ht="12.75">
      <c r="A910" s="6">
        <v>908</v>
      </c>
      <c r="B910" s="7"/>
      <c r="H910" s="10" t="e">
        <f>VLOOKUP(Base_copie!D910,Categories!B$14:C$38,2)</f>
        <v>#N/A</v>
      </c>
      <c r="I910" s="6">
        <f t="shared" si="16"/>
      </c>
    </row>
    <row r="911" spans="1:9" ht="12.75">
      <c r="A911" s="6">
        <v>909</v>
      </c>
      <c r="B911" s="7"/>
      <c r="H911" s="10" t="e">
        <f>VLOOKUP(Base_copie!D911,Categories!B$14:C$38,2)</f>
        <v>#N/A</v>
      </c>
      <c r="I911" s="6">
        <f t="shared" si="16"/>
      </c>
    </row>
    <row r="912" spans="1:9" ht="12.75">
      <c r="A912" s="6">
        <v>910</v>
      </c>
      <c r="B912" s="7"/>
      <c r="H912" s="10" t="e">
        <f>VLOOKUP(Base_copie!D912,Categories!B$14:C$38,2)</f>
        <v>#N/A</v>
      </c>
      <c r="I912" s="6">
        <f t="shared" si="16"/>
      </c>
    </row>
    <row r="913" spans="1:9" ht="12.75">
      <c r="A913" s="6">
        <v>911</v>
      </c>
      <c r="B913" s="7"/>
      <c r="H913" s="10" t="e">
        <f>VLOOKUP(Base_copie!D913,Categories!B$14:C$38,2)</f>
        <v>#N/A</v>
      </c>
      <c r="I913" s="6">
        <f t="shared" si="16"/>
      </c>
    </row>
    <row r="914" spans="1:9" ht="12.75">
      <c r="A914" s="6">
        <v>912</v>
      </c>
      <c r="B914" s="7"/>
      <c r="H914" s="10" t="e">
        <f>VLOOKUP(Base_copie!D914,Categories!B$14:C$38,2)</f>
        <v>#N/A</v>
      </c>
      <c r="I914" s="6">
        <f t="shared" si="16"/>
      </c>
    </row>
    <row r="915" spans="1:9" ht="12.75">
      <c r="A915" s="6">
        <v>913</v>
      </c>
      <c r="B915" s="7"/>
      <c r="H915" s="10" t="e">
        <f>VLOOKUP(Base_copie!D915,Categories!B$14:C$38,2)</f>
        <v>#N/A</v>
      </c>
      <c r="I915" s="6">
        <f t="shared" si="16"/>
      </c>
    </row>
    <row r="916" spans="1:9" ht="12.75">
      <c r="A916" s="6">
        <v>914</v>
      </c>
      <c r="B916" s="7"/>
      <c r="H916" s="10" t="e">
        <f>VLOOKUP(Base_copie!D916,Categories!B$14:C$38,2)</f>
        <v>#N/A</v>
      </c>
      <c r="I916" s="6">
        <f t="shared" si="16"/>
      </c>
    </row>
    <row r="917" spans="1:9" ht="12.75">
      <c r="A917" s="6">
        <v>915</v>
      </c>
      <c r="B917" s="7"/>
      <c r="H917" s="10" t="e">
        <f>VLOOKUP(Base_copie!D917,Categories!B$14:C$38,2)</f>
        <v>#N/A</v>
      </c>
      <c r="I917" s="6">
        <f t="shared" si="16"/>
      </c>
    </row>
    <row r="918" spans="1:9" ht="12.75">
      <c r="A918" s="6">
        <v>916</v>
      </c>
      <c r="B918" s="7"/>
      <c r="H918" s="10" t="e">
        <f>VLOOKUP(Base_copie!D918,Categories!B$14:C$38,2)</f>
        <v>#N/A</v>
      </c>
      <c r="I918" s="6">
        <f t="shared" si="16"/>
      </c>
    </row>
    <row r="919" spans="1:9" ht="12.75">
      <c r="A919" s="6">
        <v>917</v>
      </c>
      <c r="B919" s="7"/>
      <c r="H919" s="10" t="e">
        <f>VLOOKUP(Base_copie!D919,Categories!B$14:C$38,2)</f>
        <v>#N/A</v>
      </c>
      <c r="I919" s="6">
        <f t="shared" si="16"/>
      </c>
    </row>
    <row r="920" spans="1:9" ht="12.75">
      <c r="A920" s="6">
        <v>918</v>
      </c>
      <c r="B920" s="7"/>
      <c r="H920" s="10" t="e">
        <f>VLOOKUP(Base_copie!D920,Categories!B$14:C$38,2)</f>
        <v>#N/A</v>
      </c>
      <c r="I920" s="6">
        <f t="shared" si="16"/>
      </c>
    </row>
    <row r="921" spans="1:9" ht="12.75">
      <c r="A921" s="6">
        <v>919</v>
      </c>
      <c r="B921" s="7"/>
      <c r="H921" s="10" t="e">
        <f>VLOOKUP(Base_copie!D921,Categories!B$14:C$38,2)</f>
        <v>#N/A</v>
      </c>
      <c r="I921" s="6">
        <f aca="true" t="shared" si="17" ref="I921:I984">RIGHT(D921,2)</f>
      </c>
    </row>
    <row r="922" spans="1:9" ht="12.75">
      <c r="A922" s="6">
        <v>920</v>
      </c>
      <c r="B922" s="7"/>
      <c r="H922" s="10" t="e">
        <f>VLOOKUP(Base_copie!D922,Categories!B$14:C$38,2)</f>
        <v>#N/A</v>
      </c>
      <c r="I922" s="6">
        <f t="shared" si="17"/>
      </c>
    </row>
    <row r="923" spans="1:9" ht="12.75">
      <c r="A923" s="6">
        <v>921</v>
      </c>
      <c r="B923" s="7"/>
      <c r="H923" s="10" t="e">
        <f>VLOOKUP(Base_copie!D923,Categories!B$14:C$38,2)</f>
        <v>#N/A</v>
      </c>
      <c r="I923" s="6">
        <f t="shared" si="17"/>
      </c>
    </row>
    <row r="924" spans="1:9" ht="12.75">
      <c r="A924" s="6">
        <v>922</v>
      </c>
      <c r="B924" s="7"/>
      <c r="H924" s="10" t="e">
        <f>VLOOKUP(Base_copie!D924,Categories!B$14:C$38,2)</f>
        <v>#N/A</v>
      </c>
      <c r="I924" s="6">
        <f t="shared" si="17"/>
      </c>
    </row>
    <row r="925" spans="1:9" ht="12.75">
      <c r="A925" s="6">
        <v>923</v>
      </c>
      <c r="B925" s="7"/>
      <c r="H925" s="10" t="e">
        <f>VLOOKUP(Base_copie!D925,Categories!B$14:C$38,2)</f>
        <v>#N/A</v>
      </c>
      <c r="I925" s="6">
        <f t="shared" si="17"/>
      </c>
    </row>
    <row r="926" spans="1:9" ht="12.75">
      <c r="A926" s="6">
        <v>924</v>
      </c>
      <c r="B926" s="7"/>
      <c r="H926" s="10" t="e">
        <f>VLOOKUP(Base_copie!D926,Categories!B$14:C$38,2)</f>
        <v>#N/A</v>
      </c>
      <c r="I926" s="6">
        <f t="shared" si="17"/>
      </c>
    </row>
    <row r="927" spans="1:9" ht="12.75">
      <c r="A927" s="6">
        <v>925</v>
      </c>
      <c r="B927" s="7"/>
      <c r="H927" s="10" t="e">
        <f>VLOOKUP(Base_copie!D927,Categories!B$14:C$38,2)</f>
        <v>#N/A</v>
      </c>
      <c r="I927" s="6">
        <f t="shared" si="17"/>
      </c>
    </row>
    <row r="928" spans="1:9" ht="12.75">
      <c r="A928" s="6">
        <v>926</v>
      </c>
      <c r="B928" s="7"/>
      <c r="H928" s="10" t="e">
        <f>VLOOKUP(Base_copie!D928,Categories!B$14:C$38,2)</f>
        <v>#N/A</v>
      </c>
      <c r="I928" s="6">
        <f t="shared" si="17"/>
      </c>
    </row>
    <row r="929" spans="1:9" ht="12.75">
      <c r="A929" s="6">
        <v>927</v>
      </c>
      <c r="B929" s="7"/>
      <c r="H929" s="10" t="e">
        <f>VLOOKUP(Base_copie!D929,Categories!B$14:C$38,2)</f>
        <v>#N/A</v>
      </c>
      <c r="I929" s="6">
        <f t="shared" si="17"/>
      </c>
    </row>
    <row r="930" spans="1:9" ht="12.75">
      <c r="A930" s="6">
        <v>928</v>
      </c>
      <c r="B930" s="7"/>
      <c r="H930" s="10" t="e">
        <f>VLOOKUP(Base_copie!D930,Categories!B$14:C$38,2)</f>
        <v>#N/A</v>
      </c>
      <c r="I930" s="6">
        <f t="shared" si="17"/>
      </c>
    </row>
    <row r="931" spans="1:9" ht="12.75">
      <c r="A931" s="6">
        <v>929</v>
      </c>
      <c r="B931" s="7"/>
      <c r="H931" s="10" t="e">
        <f>VLOOKUP(Base_copie!D931,Categories!B$14:C$38,2)</f>
        <v>#N/A</v>
      </c>
      <c r="I931" s="6">
        <f t="shared" si="17"/>
      </c>
    </row>
    <row r="932" spans="1:9" ht="12.75">
      <c r="A932" s="6">
        <v>930</v>
      </c>
      <c r="B932" s="7"/>
      <c r="H932" s="10" t="e">
        <f>VLOOKUP(Base_copie!D932,Categories!B$14:C$38,2)</f>
        <v>#N/A</v>
      </c>
      <c r="I932" s="6">
        <f t="shared" si="17"/>
      </c>
    </row>
    <row r="933" spans="1:9" ht="12.75">
      <c r="A933" s="6">
        <v>931</v>
      </c>
      <c r="B933" s="7"/>
      <c r="H933" s="10" t="e">
        <f>VLOOKUP(Base_copie!D933,Categories!B$14:C$38,2)</f>
        <v>#N/A</v>
      </c>
      <c r="I933" s="6">
        <f t="shared" si="17"/>
      </c>
    </row>
    <row r="934" spans="1:9" ht="12.75">
      <c r="A934" s="6">
        <v>932</v>
      </c>
      <c r="B934" s="7"/>
      <c r="H934" s="10" t="e">
        <f>VLOOKUP(Base_copie!D934,Categories!B$14:C$38,2)</f>
        <v>#N/A</v>
      </c>
      <c r="I934" s="6">
        <f t="shared" si="17"/>
      </c>
    </row>
    <row r="935" spans="1:9" ht="12.75">
      <c r="A935" s="6">
        <v>933</v>
      </c>
      <c r="B935" s="7"/>
      <c r="H935" s="10" t="e">
        <f>VLOOKUP(Base_copie!D935,Categories!B$14:C$38,2)</f>
        <v>#N/A</v>
      </c>
      <c r="I935" s="6">
        <f t="shared" si="17"/>
      </c>
    </row>
    <row r="936" spans="1:9" ht="12.75">
      <c r="A936" s="6">
        <v>934</v>
      </c>
      <c r="B936" s="7"/>
      <c r="H936" s="10" t="e">
        <f>VLOOKUP(Base_copie!D936,Categories!B$14:C$38,2)</f>
        <v>#N/A</v>
      </c>
      <c r="I936" s="6">
        <f t="shared" si="17"/>
      </c>
    </row>
    <row r="937" spans="1:9" ht="12.75">
      <c r="A937" s="6">
        <v>935</v>
      </c>
      <c r="B937" s="7"/>
      <c r="H937" s="10" t="e">
        <f>VLOOKUP(Base_copie!D937,Categories!B$14:C$38,2)</f>
        <v>#N/A</v>
      </c>
      <c r="I937" s="6">
        <f t="shared" si="17"/>
      </c>
    </row>
    <row r="938" spans="1:9" ht="12.75">
      <c r="A938" s="6">
        <v>936</v>
      </c>
      <c r="B938" s="7"/>
      <c r="H938" s="10" t="e">
        <f>VLOOKUP(Base_copie!D938,Categories!B$14:C$38,2)</f>
        <v>#N/A</v>
      </c>
      <c r="I938" s="6">
        <f t="shared" si="17"/>
      </c>
    </row>
    <row r="939" spans="1:9" ht="12.75">
      <c r="A939" s="6">
        <v>937</v>
      </c>
      <c r="B939" s="7"/>
      <c r="H939" s="10" t="e">
        <f>VLOOKUP(Base_copie!D939,Categories!B$14:C$38,2)</f>
        <v>#N/A</v>
      </c>
      <c r="I939" s="6">
        <f t="shared" si="17"/>
      </c>
    </row>
    <row r="940" spans="1:9" ht="12.75">
      <c r="A940" s="6">
        <v>938</v>
      </c>
      <c r="B940" s="7"/>
      <c r="H940" s="10" t="e">
        <f>VLOOKUP(Base_copie!D940,Categories!B$14:C$38,2)</f>
        <v>#N/A</v>
      </c>
      <c r="I940" s="6">
        <f t="shared" si="17"/>
      </c>
    </row>
    <row r="941" spans="1:9" ht="12.75">
      <c r="A941" s="6">
        <v>939</v>
      </c>
      <c r="B941" s="7"/>
      <c r="H941" s="10" t="e">
        <f>VLOOKUP(Base_copie!D941,Categories!B$14:C$38,2)</f>
        <v>#N/A</v>
      </c>
      <c r="I941" s="6">
        <f t="shared" si="17"/>
      </c>
    </row>
    <row r="942" spans="1:9" ht="12.75">
      <c r="A942" s="6">
        <v>940</v>
      </c>
      <c r="B942" s="7"/>
      <c r="H942" s="10" t="e">
        <f>VLOOKUP(Base_copie!D942,Categories!B$14:C$38,2)</f>
        <v>#N/A</v>
      </c>
      <c r="I942" s="6">
        <f t="shared" si="17"/>
      </c>
    </row>
    <row r="943" spans="1:9" ht="12.75">
      <c r="A943" s="6">
        <v>941</v>
      </c>
      <c r="B943" s="7"/>
      <c r="H943" s="10" t="e">
        <f>VLOOKUP(Base_copie!D943,Categories!B$14:C$38,2)</f>
        <v>#N/A</v>
      </c>
      <c r="I943" s="6">
        <f t="shared" si="17"/>
      </c>
    </row>
    <row r="944" spans="1:9" ht="12.75">
      <c r="A944" s="6">
        <v>942</v>
      </c>
      <c r="B944" s="7"/>
      <c r="H944" s="10" t="e">
        <f>VLOOKUP(Base_copie!D944,Categories!B$14:C$38,2)</f>
        <v>#N/A</v>
      </c>
      <c r="I944" s="6">
        <f t="shared" si="17"/>
      </c>
    </row>
    <row r="945" spans="1:9" ht="12.75">
      <c r="A945" s="6">
        <v>943</v>
      </c>
      <c r="B945" s="7"/>
      <c r="H945" s="10" t="e">
        <f>VLOOKUP(Base_copie!D945,Categories!B$14:C$38,2)</f>
        <v>#N/A</v>
      </c>
      <c r="I945" s="6">
        <f t="shared" si="17"/>
      </c>
    </row>
    <row r="946" spans="1:9" ht="12.75">
      <c r="A946" s="6">
        <v>944</v>
      </c>
      <c r="B946" s="7"/>
      <c r="H946" s="10" t="e">
        <f>VLOOKUP(Base_copie!D946,Categories!B$14:C$38,2)</f>
        <v>#N/A</v>
      </c>
      <c r="I946" s="6">
        <f t="shared" si="17"/>
      </c>
    </row>
    <row r="947" spans="1:9" ht="12.75">
      <c r="A947" s="6">
        <v>945</v>
      </c>
      <c r="B947" s="7"/>
      <c r="H947" s="10" t="e">
        <f>VLOOKUP(Base_copie!D947,Categories!B$14:C$38,2)</f>
        <v>#N/A</v>
      </c>
      <c r="I947" s="6">
        <f t="shared" si="17"/>
      </c>
    </row>
    <row r="948" spans="1:9" ht="12.75">
      <c r="A948" s="6">
        <v>946</v>
      </c>
      <c r="B948" s="7"/>
      <c r="H948" s="10" t="e">
        <f>VLOOKUP(Base_copie!D948,Categories!B$14:C$38,2)</f>
        <v>#N/A</v>
      </c>
      <c r="I948" s="6">
        <f t="shared" si="17"/>
      </c>
    </row>
    <row r="949" spans="1:9" ht="12.75">
      <c r="A949" s="6">
        <v>947</v>
      </c>
      <c r="B949" s="7"/>
      <c r="H949" s="10" t="e">
        <f>VLOOKUP(Base_copie!D949,Categories!B$14:C$38,2)</f>
        <v>#N/A</v>
      </c>
      <c r="I949" s="6">
        <f t="shared" si="17"/>
      </c>
    </row>
    <row r="950" spans="1:9" ht="12.75">
      <c r="A950" s="6">
        <v>948</v>
      </c>
      <c r="B950" s="7"/>
      <c r="H950" s="10" t="e">
        <f>VLOOKUP(Base_copie!D950,Categories!B$14:C$38,2)</f>
        <v>#N/A</v>
      </c>
      <c r="I950" s="6">
        <f t="shared" si="17"/>
      </c>
    </row>
    <row r="951" spans="1:9" ht="12.75">
      <c r="A951" s="6">
        <v>949</v>
      </c>
      <c r="B951" s="7"/>
      <c r="H951" s="10" t="e">
        <f>VLOOKUP(Base_copie!D951,Categories!B$14:C$38,2)</f>
        <v>#N/A</v>
      </c>
      <c r="I951" s="6">
        <f t="shared" si="17"/>
      </c>
    </row>
    <row r="952" spans="1:9" ht="12.75">
      <c r="A952" s="6">
        <v>950</v>
      </c>
      <c r="B952" s="7"/>
      <c r="H952" s="10" t="e">
        <f>VLOOKUP(Base_copie!D952,Categories!B$14:C$38,2)</f>
        <v>#N/A</v>
      </c>
      <c r="I952" s="6">
        <f t="shared" si="17"/>
      </c>
    </row>
    <row r="953" spans="1:9" ht="12.75">
      <c r="A953" s="6">
        <v>951</v>
      </c>
      <c r="B953" s="7"/>
      <c r="H953" s="10" t="e">
        <f>VLOOKUP(Base_copie!D953,Categories!B$14:C$38,2)</f>
        <v>#N/A</v>
      </c>
      <c r="I953" s="6">
        <f t="shared" si="17"/>
      </c>
    </row>
    <row r="954" spans="1:9" ht="12.75">
      <c r="A954" s="6">
        <v>952</v>
      </c>
      <c r="B954" s="7"/>
      <c r="H954" s="10" t="e">
        <f>VLOOKUP(Base_copie!D954,Categories!B$14:C$38,2)</f>
        <v>#N/A</v>
      </c>
      <c r="I954" s="6">
        <f t="shared" si="17"/>
      </c>
    </row>
    <row r="955" spans="1:9" ht="12.75">
      <c r="A955" s="6">
        <v>953</v>
      </c>
      <c r="B955" s="7"/>
      <c r="H955" s="10" t="e">
        <f>VLOOKUP(Base_copie!D955,Categories!B$14:C$38,2)</f>
        <v>#N/A</v>
      </c>
      <c r="I955" s="6">
        <f t="shared" si="17"/>
      </c>
    </row>
    <row r="956" spans="1:9" ht="12.75">
      <c r="A956" s="6">
        <v>954</v>
      </c>
      <c r="B956" s="7"/>
      <c r="H956" s="10" t="e">
        <f>VLOOKUP(Base_copie!D956,Categories!B$14:C$38,2)</f>
        <v>#N/A</v>
      </c>
      <c r="I956" s="6">
        <f t="shared" si="17"/>
      </c>
    </row>
    <row r="957" spans="1:9" ht="12.75">
      <c r="A957" s="6">
        <v>955</v>
      </c>
      <c r="B957" s="7"/>
      <c r="H957" s="10" t="e">
        <f>VLOOKUP(Base_copie!D957,Categories!B$14:C$38,2)</f>
        <v>#N/A</v>
      </c>
      <c r="I957" s="6">
        <f t="shared" si="17"/>
      </c>
    </row>
    <row r="958" spans="1:9" ht="12.75">
      <c r="A958" s="6">
        <v>956</v>
      </c>
      <c r="B958" s="7"/>
      <c r="H958" s="10" t="e">
        <f>VLOOKUP(Base_copie!D958,Categories!B$14:C$38,2)</f>
        <v>#N/A</v>
      </c>
      <c r="I958" s="6">
        <f t="shared" si="17"/>
      </c>
    </row>
    <row r="959" spans="1:9" ht="12.75">
      <c r="A959" s="6">
        <v>957</v>
      </c>
      <c r="B959" s="7"/>
      <c r="H959" s="10" t="e">
        <f>VLOOKUP(Base_copie!D959,Categories!B$14:C$38,2)</f>
        <v>#N/A</v>
      </c>
      <c r="I959" s="6">
        <f t="shared" si="17"/>
      </c>
    </row>
    <row r="960" spans="1:9" ht="12.75">
      <c r="A960" s="6">
        <v>958</v>
      </c>
      <c r="B960" s="7"/>
      <c r="H960" s="10" t="e">
        <f>VLOOKUP(Base_copie!D960,Categories!B$14:C$38,2)</f>
        <v>#N/A</v>
      </c>
      <c r="I960" s="6">
        <f t="shared" si="17"/>
      </c>
    </row>
    <row r="961" spans="1:9" ht="12.75">
      <c r="A961" s="6">
        <v>959</v>
      </c>
      <c r="B961" s="7"/>
      <c r="H961" s="10" t="e">
        <f>VLOOKUP(Base_copie!D961,Categories!B$14:C$38,2)</f>
        <v>#N/A</v>
      </c>
      <c r="I961" s="6">
        <f t="shared" si="17"/>
      </c>
    </row>
    <row r="962" spans="1:9" ht="12.75">
      <c r="A962" s="6">
        <v>960</v>
      </c>
      <c r="B962" s="7"/>
      <c r="H962" s="10" t="e">
        <f>VLOOKUP(Base_copie!D962,Categories!B$14:C$38,2)</f>
        <v>#N/A</v>
      </c>
      <c r="I962" s="6">
        <f t="shared" si="17"/>
      </c>
    </row>
    <row r="963" spans="1:9" ht="12.75">
      <c r="A963" s="6">
        <v>961</v>
      </c>
      <c r="B963" s="7"/>
      <c r="H963" s="10" t="e">
        <f>VLOOKUP(Base_copie!D963,Categories!B$14:C$38,2)</f>
        <v>#N/A</v>
      </c>
      <c r="I963" s="6">
        <f t="shared" si="17"/>
      </c>
    </row>
    <row r="964" spans="1:9" ht="12.75">
      <c r="A964" s="6">
        <v>962</v>
      </c>
      <c r="B964" s="7"/>
      <c r="H964" s="10" t="e">
        <f>VLOOKUP(Base_copie!D964,Categories!B$14:C$38,2)</f>
        <v>#N/A</v>
      </c>
      <c r="I964" s="6">
        <f t="shared" si="17"/>
      </c>
    </row>
    <row r="965" spans="1:9" ht="12.75">
      <c r="A965" s="6">
        <v>963</v>
      </c>
      <c r="B965" s="7"/>
      <c r="H965" s="10" t="e">
        <f>VLOOKUP(Base_copie!D965,Categories!B$14:C$38,2)</f>
        <v>#N/A</v>
      </c>
      <c r="I965" s="6">
        <f t="shared" si="17"/>
      </c>
    </row>
    <row r="966" spans="1:9" ht="12.75">
      <c r="A966" s="6">
        <v>964</v>
      </c>
      <c r="B966" s="7"/>
      <c r="H966" s="10" t="e">
        <f>VLOOKUP(Base_copie!D966,Categories!B$14:C$38,2)</f>
        <v>#N/A</v>
      </c>
      <c r="I966" s="6">
        <f t="shared" si="17"/>
      </c>
    </row>
    <row r="967" spans="1:9" ht="12.75">
      <c r="A967" s="6">
        <v>965</v>
      </c>
      <c r="B967" s="7"/>
      <c r="H967" s="10" t="e">
        <f>VLOOKUP(Base_copie!D967,Categories!B$14:C$38,2)</f>
        <v>#N/A</v>
      </c>
      <c r="I967" s="6">
        <f t="shared" si="17"/>
      </c>
    </row>
    <row r="968" spans="1:9" ht="12.75">
      <c r="A968" s="6">
        <v>966</v>
      </c>
      <c r="B968" s="7"/>
      <c r="H968" s="10" t="e">
        <f>VLOOKUP(Base_copie!D968,Categories!B$14:C$38,2)</f>
        <v>#N/A</v>
      </c>
      <c r="I968" s="6">
        <f t="shared" si="17"/>
      </c>
    </row>
    <row r="969" spans="1:9" ht="12.75">
      <c r="A969" s="6">
        <v>967</v>
      </c>
      <c r="B969" s="7"/>
      <c r="H969" s="10" t="e">
        <f>VLOOKUP(Base_copie!D969,Categories!B$14:C$38,2)</f>
        <v>#N/A</v>
      </c>
      <c r="I969" s="6">
        <f t="shared" si="17"/>
      </c>
    </row>
    <row r="970" spans="1:9" ht="12.75">
      <c r="A970" s="6">
        <v>968</v>
      </c>
      <c r="B970" s="7"/>
      <c r="H970" s="10" t="e">
        <f>VLOOKUP(Base_copie!D970,Categories!B$14:C$38,2)</f>
        <v>#N/A</v>
      </c>
      <c r="I970" s="6">
        <f t="shared" si="17"/>
      </c>
    </row>
    <row r="971" spans="1:9" ht="12.75">
      <c r="A971" s="6">
        <v>969</v>
      </c>
      <c r="B971" s="7"/>
      <c r="H971" s="10" t="e">
        <f>VLOOKUP(Base_copie!D971,Categories!B$14:C$38,2)</f>
        <v>#N/A</v>
      </c>
      <c r="I971" s="6">
        <f t="shared" si="17"/>
      </c>
    </row>
    <row r="972" spans="1:9" ht="12.75">
      <c r="A972" s="6">
        <v>970</v>
      </c>
      <c r="B972" s="7"/>
      <c r="H972" s="10" t="e">
        <f>VLOOKUP(Base_copie!D972,Categories!B$14:C$38,2)</f>
        <v>#N/A</v>
      </c>
      <c r="I972" s="6">
        <f t="shared" si="17"/>
      </c>
    </row>
    <row r="973" spans="1:9" ht="12.75">
      <c r="A973" s="6">
        <v>971</v>
      </c>
      <c r="B973" s="7"/>
      <c r="H973" s="10" t="e">
        <f>VLOOKUP(Base_copie!D973,Categories!B$14:C$38,2)</f>
        <v>#N/A</v>
      </c>
      <c r="I973" s="6">
        <f t="shared" si="17"/>
      </c>
    </row>
    <row r="974" spans="1:9" ht="12.75">
      <c r="A974" s="6">
        <v>972</v>
      </c>
      <c r="B974" s="7"/>
      <c r="H974" s="10" t="e">
        <f>VLOOKUP(Base_copie!D974,Categories!B$14:C$38,2)</f>
        <v>#N/A</v>
      </c>
      <c r="I974" s="6">
        <f t="shared" si="17"/>
      </c>
    </row>
    <row r="975" spans="1:9" ht="12.75">
      <c r="A975" s="6">
        <v>973</v>
      </c>
      <c r="B975" s="7"/>
      <c r="H975" s="10" t="e">
        <f>VLOOKUP(Base_copie!D975,Categories!B$14:C$38,2)</f>
        <v>#N/A</v>
      </c>
      <c r="I975" s="6">
        <f t="shared" si="17"/>
      </c>
    </row>
    <row r="976" spans="1:9" ht="12.75">
      <c r="A976" s="6">
        <v>974</v>
      </c>
      <c r="B976" s="7"/>
      <c r="H976" s="10" t="e">
        <f>VLOOKUP(Base_copie!D976,Categories!B$14:C$38,2)</f>
        <v>#N/A</v>
      </c>
      <c r="I976" s="6">
        <f t="shared" si="17"/>
      </c>
    </row>
    <row r="977" spans="1:9" ht="12.75">
      <c r="A977" s="6">
        <v>975</v>
      </c>
      <c r="B977" s="7"/>
      <c r="H977" s="10" t="e">
        <f>VLOOKUP(Base_copie!D977,Categories!B$14:C$38,2)</f>
        <v>#N/A</v>
      </c>
      <c r="I977" s="6">
        <f t="shared" si="17"/>
      </c>
    </row>
    <row r="978" spans="1:9" ht="12.75">
      <c r="A978" s="6">
        <v>976</v>
      </c>
      <c r="B978" s="7"/>
      <c r="H978" s="10" t="e">
        <f>VLOOKUP(Base_copie!D978,Categories!B$14:C$38,2)</f>
        <v>#N/A</v>
      </c>
      <c r="I978" s="6">
        <f t="shared" si="17"/>
      </c>
    </row>
    <row r="979" spans="1:9" ht="12.75">
      <c r="A979" s="6">
        <v>977</v>
      </c>
      <c r="B979" s="7"/>
      <c r="H979" s="10" t="e">
        <f>VLOOKUP(Base_copie!D979,Categories!B$14:C$38,2)</f>
        <v>#N/A</v>
      </c>
      <c r="I979" s="6">
        <f t="shared" si="17"/>
      </c>
    </row>
    <row r="980" spans="1:9" ht="12.75">
      <c r="A980" s="6">
        <v>978</v>
      </c>
      <c r="B980" s="233"/>
      <c r="C980" s="227"/>
      <c r="D980" s="228"/>
      <c r="E980" s="229"/>
      <c r="F980" s="228"/>
      <c r="G980" s="226"/>
      <c r="H980" s="10" t="e">
        <f>VLOOKUP(Base_copie!D980,Categories!B$14:C$38,2)</f>
        <v>#N/A</v>
      </c>
      <c r="I980" s="6">
        <f t="shared" si="17"/>
      </c>
    </row>
    <row r="981" spans="1:9" ht="12.75">
      <c r="A981" s="6">
        <v>979</v>
      </c>
      <c r="B981" s="233"/>
      <c r="C981" s="227"/>
      <c r="D981" s="230"/>
      <c r="E981" s="229"/>
      <c r="F981" s="229"/>
      <c r="G981" s="226"/>
      <c r="H981" s="10" t="e">
        <f>VLOOKUP(Base_copie!D981,Categories!B$14:C$38,2)</f>
        <v>#N/A</v>
      </c>
      <c r="I981" s="6">
        <f t="shared" si="17"/>
      </c>
    </row>
    <row r="982" spans="1:9" ht="12.75">
      <c r="A982" s="6">
        <v>980</v>
      </c>
      <c r="B982" s="233"/>
      <c r="C982" s="227"/>
      <c r="D982" s="230"/>
      <c r="E982" s="229"/>
      <c r="F982" s="229"/>
      <c r="G982" s="226"/>
      <c r="H982" s="10" t="e">
        <f>VLOOKUP(Base_copie!D982,Categories!B$14:C$38,2)</f>
        <v>#N/A</v>
      </c>
      <c r="I982" s="6">
        <f t="shared" si="17"/>
      </c>
    </row>
    <row r="983" spans="1:9" ht="12.75">
      <c r="A983" s="6">
        <v>981</v>
      </c>
      <c r="B983" s="233"/>
      <c r="C983" s="227"/>
      <c r="D983" s="230"/>
      <c r="E983" s="229"/>
      <c r="F983" s="229"/>
      <c r="G983" s="226"/>
      <c r="H983" s="10" t="e">
        <f>VLOOKUP(Base_copie!D983,Categories!B$14:C$38,2)</f>
        <v>#N/A</v>
      </c>
      <c r="I983" s="6">
        <f t="shared" si="17"/>
      </c>
    </row>
    <row r="984" spans="1:9" ht="12.75">
      <c r="A984" s="6">
        <v>982</v>
      </c>
      <c r="B984" s="233"/>
      <c r="C984" s="227"/>
      <c r="D984" s="230"/>
      <c r="E984" s="229"/>
      <c r="F984" s="229"/>
      <c r="G984" s="226"/>
      <c r="H984" s="10" t="e">
        <f>VLOOKUP(Base_copie!D984,Categories!B$14:C$38,2)</f>
        <v>#N/A</v>
      </c>
      <c r="I984" s="6">
        <f t="shared" si="17"/>
      </c>
    </row>
    <row r="985" spans="1:9" ht="12.75">
      <c r="A985" s="6">
        <v>983</v>
      </c>
      <c r="B985" s="233"/>
      <c r="C985" s="227"/>
      <c r="D985" s="230"/>
      <c r="E985" s="229"/>
      <c r="F985" s="229"/>
      <c r="G985" s="226"/>
      <c r="H985" s="10" t="e">
        <f>VLOOKUP(Base_copie!D985,Categories!B$14:C$38,2)</f>
        <v>#N/A</v>
      </c>
      <c r="I985" s="6">
        <f>RIGHT(D985,2)</f>
      </c>
    </row>
    <row r="986" spans="1:9" ht="12.75">
      <c r="A986" s="6">
        <v>984</v>
      </c>
      <c r="B986" s="233"/>
      <c r="C986" s="227"/>
      <c r="D986" s="230"/>
      <c r="E986" s="229"/>
      <c r="F986" s="229"/>
      <c r="G986" s="226"/>
      <c r="H986" s="10" t="e">
        <f>VLOOKUP(Base_copie!D986,Categories!B$14:C$38,2)</f>
        <v>#N/A</v>
      </c>
      <c r="I986" s="6">
        <f>RIGHT(D986,2)</f>
      </c>
    </row>
    <row r="987" spans="1:9" ht="12.75">
      <c r="A987" s="6">
        <v>985</v>
      </c>
      <c r="B987" s="233"/>
      <c r="C987" s="227"/>
      <c r="D987" s="230"/>
      <c r="E987" s="229"/>
      <c r="F987" s="229"/>
      <c r="G987" s="226"/>
      <c r="H987" s="10" t="e">
        <f>VLOOKUP(Base_copie!D987,Categories!B$14:C$38,2)</f>
        <v>#N/A</v>
      </c>
      <c r="I987" s="6">
        <f>RIGHT(D987,2)</f>
      </c>
    </row>
    <row r="988" spans="1:9" ht="12.75">
      <c r="A988" s="6">
        <v>986</v>
      </c>
      <c r="B988" s="233"/>
      <c r="C988" s="227"/>
      <c r="D988" s="230"/>
      <c r="E988" s="229"/>
      <c r="F988" s="228"/>
      <c r="G988" s="226"/>
      <c r="H988" s="10" t="e">
        <f>VLOOKUP(Base_copie!D988,Categories!B$14:C$38,2)</f>
        <v>#N/A</v>
      </c>
      <c r="I988" s="6">
        <f>RIGHT(D988,2)</f>
      </c>
    </row>
    <row r="989" spans="2:7" ht="12.75">
      <c r="B989" s="233"/>
      <c r="C989" s="227"/>
      <c r="D989" s="230"/>
      <c r="E989" s="229"/>
      <c r="F989" s="229"/>
      <c r="G989" s="226"/>
    </row>
    <row r="990" spans="2:7" ht="12.75">
      <c r="B990" s="233"/>
      <c r="C990" s="231"/>
      <c r="D990" s="232"/>
      <c r="E990" s="229"/>
      <c r="F990" s="229"/>
      <c r="G990" s="226"/>
    </row>
  </sheetData>
  <sheetProtection/>
  <autoFilter ref="B2:H988"/>
  <printOptions/>
  <pageMargins left="0.7875" right="0.7875" top="1.05277777777778" bottom="1.05277777777778" header="0.7875" footer="0.7875"/>
  <pageSetup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44"/>
  <sheetViews>
    <sheetView zoomScalePageLayoutView="0" workbookViewId="0" topLeftCell="A1">
      <selection activeCell="E14" sqref="E14:E30"/>
    </sheetView>
  </sheetViews>
  <sheetFormatPr defaultColWidth="9.140625" defaultRowHeight="12.75"/>
  <cols>
    <col min="2" max="3" width="9.140625" style="50" customWidth="1"/>
  </cols>
  <sheetData>
    <row r="1" spans="2:3" ht="12.75">
      <c r="B1" s="51" t="s">
        <v>17</v>
      </c>
      <c r="C1"/>
    </row>
    <row r="2" spans="2:3" ht="12.75">
      <c r="B2"/>
      <c r="C2"/>
    </row>
    <row r="3" spans="2:3" ht="12.75">
      <c r="B3" t="s">
        <v>18</v>
      </c>
      <c r="C3"/>
    </row>
    <row r="4" spans="2:3" ht="12.75">
      <c r="B4" t="s">
        <v>19</v>
      </c>
      <c r="C4"/>
    </row>
    <row r="5" spans="2:3" ht="12.75">
      <c r="B5" t="s">
        <v>20</v>
      </c>
      <c r="C5"/>
    </row>
    <row r="6" spans="2:3" ht="12.75">
      <c r="B6" t="s">
        <v>21</v>
      </c>
      <c r="C6"/>
    </row>
    <row r="7" spans="2:3" ht="12.75">
      <c r="B7" t="s">
        <v>22</v>
      </c>
      <c r="C7"/>
    </row>
    <row r="8" spans="2:3" ht="12.75">
      <c r="B8" t="s">
        <v>23</v>
      </c>
      <c r="C8"/>
    </row>
    <row r="9" spans="2:3" ht="12.75">
      <c r="B9" t="s">
        <v>24</v>
      </c>
      <c r="C9"/>
    </row>
    <row r="10" spans="2:3" ht="12.75">
      <c r="B10" t="s">
        <v>25</v>
      </c>
      <c r="C10"/>
    </row>
    <row r="11" spans="2:3" ht="12.75">
      <c r="B11"/>
      <c r="C11"/>
    </row>
    <row r="12" spans="2:3" ht="12.75">
      <c r="B12"/>
      <c r="C12"/>
    </row>
    <row r="13" spans="1:12" ht="66">
      <c r="A13" s="52">
        <v>1</v>
      </c>
      <c r="B13" s="53" t="s">
        <v>26</v>
      </c>
      <c r="C13" s="54" t="s">
        <v>27</v>
      </c>
      <c r="D13" s="55">
        <v>42248</v>
      </c>
      <c r="E13" s="55">
        <v>42614</v>
      </c>
      <c r="F13" s="55">
        <v>42979</v>
      </c>
      <c r="G13" s="55">
        <v>43344</v>
      </c>
      <c r="H13" s="55">
        <v>43709</v>
      </c>
      <c r="I13" s="55">
        <v>44075</v>
      </c>
      <c r="J13" s="55">
        <v>44440</v>
      </c>
      <c r="K13" s="55">
        <v>44805</v>
      </c>
      <c r="L13" s="55">
        <v>45170</v>
      </c>
    </row>
    <row r="14" spans="1:12" ht="12.75">
      <c r="A14" s="52">
        <v>2</v>
      </c>
      <c r="B14" s="53">
        <v>1994</v>
      </c>
      <c r="C14" s="53" t="e">
        <f>HLOOKUP(#REF!,Categories!D$13:L$38,Categories!A14)</f>
        <v>#REF!</v>
      </c>
      <c r="D14" s="52" t="str">
        <f>c_senior</f>
        <v>Senior</v>
      </c>
      <c r="E14" s="52" t="str">
        <f>Categories!E15</f>
        <v>Senior</v>
      </c>
      <c r="F14" s="52" t="str">
        <f>Categories!F15</f>
        <v>Senior</v>
      </c>
      <c r="G14" s="52" t="str">
        <f>Categories!G15</f>
        <v>Senior</v>
      </c>
      <c r="H14" s="52" t="str">
        <f>Categories!H15</f>
        <v>Senior</v>
      </c>
      <c r="I14" s="52" t="str">
        <f>Categories!I15</f>
        <v>Senior</v>
      </c>
      <c r="J14" s="52" t="str">
        <f>Categories!J15</f>
        <v>Senior</v>
      </c>
      <c r="K14" s="52" t="str">
        <f>Categories!K15</f>
        <v>Senior</v>
      </c>
      <c r="L14" s="52" t="str">
        <f>Categories!L15</f>
        <v>Senior</v>
      </c>
    </row>
    <row r="15" spans="1:12" ht="12.75">
      <c r="A15" s="52">
        <v>3</v>
      </c>
      <c r="B15" s="53">
        <v>1995</v>
      </c>
      <c r="C15" s="53" t="e">
        <f>HLOOKUP(#REF!,Categories!D$13:L$38,Categories!A15)</f>
        <v>#REF!</v>
      </c>
      <c r="D15" s="52" t="str">
        <f>c_espoir</f>
        <v>Espoir</v>
      </c>
      <c r="E15" s="52" t="str">
        <f>Categories!D14</f>
        <v>Senior</v>
      </c>
      <c r="F15" s="52" t="str">
        <f>Categories!F16</f>
        <v>Senior</v>
      </c>
      <c r="G15" s="52" t="str">
        <f>Categories!G16</f>
        <v>Senior</v>
      </c>
      <c r="H15" s="52" t="str">
        <f>Categories!H16</f>
        <v>Senior</v>
      </c>
      <c r="I15" s="52" t="str">
        <f>Categories!I16</f>
        <v>Senior</v>
      </c>
      <c r="J15" s="52" t="str">
        <f>Categories!J16</f>
        <v>Senior</v>
      </c>
      <c r="K15" s="52" t="str">
        <f>Categories!K16</f>
        <v>Senior</v>
      </c>
      <c r="L15" s="52" t="str">
        <f>Categories!L16</f>
        <v>Senior</v>
      </c>
    </row>
    <row r="16" spans="1:12" ht="12.75">
      <c r="A16" s="52">
        <v>4</v>
      </c>
      <c r="B16" s="53">
        <v>1996</v>
      </c>
      <c r="C16" s="53" t="e">
        <f>HLOOKUP(#REF!,Categories!D$13:L$38,Categories!A16)</f>
        <v>#REF!</v>
      </c>
      <c r="D16" s="52" t="str">
        <f>c_espoir</f>
        <v>Espoir</v>
      </c>
      <c r="E16" s="52" t="str">
        <f>Categories!D15</f>
        <v>Espoir</v>
      </c>
      <c r="F16" s="52" t="str">
        <f>Categories!E15</f>
        <v>Senior</v>
      </c>
      <c r="G16" s="52" t="str">
        <f>Categories!G17</f>
        <v>Senior</v>
      </c>
      <c r="H16" s="52" t="str">
        <f>Categories!H17</f>
        <v>Senior</v>
      </c>
      <c r="I16" s="52" t="str">
        <f>Categories!I17</f>
        <v>Senior</v>
      </c>
      <c r="J16" s="52" t="str">
        <f>Categories!J17</f>
        <v>Senior</v>
      </c>
      <c r="K16" s="52" t="str">
        <f>Categories!K17</f>
        <v>Senior</v>
      </c>
      <c r="L16" s="52" t="str">
        <f>Categories!L17</f>
        <v>Senior</v>
      </c>
    </row>
    <row r="17" spans="1:12" ht="12.75">
      <c r="A17" s="52">
        <v>5</v>
      </c>
      <c r="B17" s="53">
        <v>1997</v>
      </c>
      <c r="C17" s="53" t="e">
        <f>HLOOKUP(#REF!,Categories!D$13:L$38,Categories!A17)</f>
        <v>#REF!</v>
      </c>
      <c r="D17" s="52" t="str">
        <f>c_espoir</f>
        <v>Espoir</v>
      </c>
      <c r="E17" s="52" t="str">
        <f>Categories!D16</f>
        <v>Espoir</v>
      </c>
      <c r="F17" s="52" t="str">
        <f>Categories!E16</f>
        <v>Espoir</v>
      </c>
      <c r="G17" s="52" t="str">
        <f>Categories!F16</f>
        <v>Senior</v>
      </c>
      <c r="H17" s="52" t="str">
        <f>Categories!G16</f>
        <v>Senior</v>
      </c>
      <c r="I17" s="52" t="str">
        <f>Categories!H16</f>
        <v>Senior</v>
      </c>
      <c r="J17" s="52" t="str">
        <f>Categories!I16</f>
        <v>Senior</v>
      </c>
      <c r="K17" s="52" t="str">
        <f>Categories!J16</f>
        <v>Senior</v>
      </c>
      <c r="L17" s="52" t="str">
        <f>Categories!K16</f>
        <v>Senior</v>
      </c>
    </row>
    <row r="18" spans="1:12" ht="12.75">
      <c r="A18" s="52">
        <v>6</v>
      </c>
      <c r="B18" s="53">
        <v>1998</v>
      </c>
      <c r="C18" s="53" t="e">
        <f>HLOOKUP(#REF!,Categories!D$13:L$38,Categories!A18)</f>
        <v>#REF!</v>
      </c>
      <c r="D18" s="52" t="str">
        <f>c_junior</f>
        <v>Junior</v>
      </c>
      <c r="E18" s="52" t="str">
        <f>Categories!D17</f>
        <v>Espoir</v>
      </c>
      <c r="F18" s="52" t="str">
        <f>Categories!E17</f>
        <v>Espoir</v>
      </c>
      <c r="G18" s="52" t="str">
        <f>Categories!F17</f>
        <v>Espoir</v>
      </c>
      <c r="H18" s="52" t="str">
        <f>Categories!G17</f>
        <v>Senior</v>
      </c>
      <c r="I18" s="52" t="str">
        <f>Categories!H17</f>
        <v>Senior</v>
      </c>
      <c r="J18" s="52" t="str">
        <f>Categories!I17</f>
        <v>Senior</v>
      </c>
      <c r="K18" s="52" t="str">
        <f>Categories!J17</f>
        <v>Senior</v>
      </c>
      <c r="L18" s="52" t="str">
        <f>Categories!K17</f>
        <v>Senior</v>
      </c>
    </row>
    <row r="19" spans="1:12" ht="12.75">
      <c r="A19" s="52">
        <v>7</v>
      </c>
      <c r="B19" s="53">
        <v>1999</v>
      </c>
      <c r="C19" s="53" t="e">
        <f>HLOOKUP(#REF!,Categories!D$13:L$38,Categories!A19)</f>
        <v>#REF!</v>
      </c>
      <c r="D19" s="52" t="str">
        <f>c_junior</f>
        <v>Junior</v>
      </c>
      <c r="E19" s="52" t="str">
        <f>Categories!D18</f>
        <v>Junior</v>
      </c>
      <c r="F19" s="52" t="str">
        <f>Categories!E18</f>
        <v>Espoir</v>
      </c>
      <c r="G19" s="52" t="str">
        <f>Categories!F18</f>
        <v>Espoir</v>
      </c>
      <c r="H19" s="52" t="str">
        <f>Categories!G18</f>
        <v>Espoir</v>
      </c>
      <c r="I19" s="52" t="str">
        <f>Categories!H18</f>
        <v>Senior</v>
      </c>
      <c r="J19" s="52" t="str">
        <f>Categories!I18</f>
        <v>Senior</v>
      </c>
      <c r="K19" s="52" t="str">
        <f>Categories!J18</f>
        <v>Senior</v>
      </c>
      <c r="L19" s="52" t="str">
        <f>Categories!K18</f>
        <v>Senior</v>
      </c>
    </row>
    <row r="20" spans="1:12" ht="12.75">
      <c r="A20" s="52">
        <v>8</v>
      </c>
      <c r="B20" s="53">
        <v>2000</v>
      </c>
      <c r="C20" s="53" t="e">
        <f>HLOOKUP(#REF!,Categories!D$13:L$38,Categories!A20)</f>
        <v>#REF!</v>
      </c>
      <c r="D20" s="52" t="str">
        <f>c_cadet</f>
        <v>Cadet</v>
      </c>
      <c r="E20" s="52" t="str">
        <f>Categories!D19</f>
        <v>Junior</v>
      </c>
      <c r="F20" s="52" t="str">
        <f>Categories!E19</f>
        <v>Junior</v>
      </c>
      <c r="G20" s="52" t="str">
        <f>Categories!F19</f>
        <v>Espoir</v>
      </c>
      <c r="H20" s="52" t="str">
        <f>Categories!G19</f>
        <v>Espoir</v>
      </c>
      <c r="I20" s="52" t="str">
        <f>Categories!H19</f>
        <v>Espoir</v>
      </c>
      <c r="J20" s="52" t="str">
        <f>Categories!I19</f>
        <v>Senior</v>
      </c>
      <c r="K20" s="52" t="str">
        <f>Categories!J19</f>
        <v>Senior</v>
      </c>
      <c r="L20" s="52" t="str">
        <f>Categories!K19</f>
        <v>Senior</v>
      </c>
    </row>
    <row r="21" spans="1:12" ht="12.75">
      <c r="A21" s="52">
        <v>9</v>
      </c>
      <c r="B21" s="53">
        <v>2001</v>
      </c>
      <c r="C21" s="53" t="e">
        <f>HLOOKUP(#REF!,Categories!D$13:L$38,Categories!A21)</f>
        <v>#REF!</v>
      </c>
      <c r="D21" s="52" t="str">
        <f>c_cadet</f>
        <v>Cadet</v>
      </c>
      <c r="E21" s="52" t="str">
        <f>Categories!D20</f>
        <v>Cadet</v>
      </c>
      <c r="F21" s="52" t="str">
        <f>Categories!E20</f>
        <v>Junior</v>
      </c>
      <c r="G21" s="52" t="str">
        <f>Categories!F20</f>
        <v>Junior</v>
      </c>
      <c r="H21" s="52" t="str">
        <f>Categories!G20</f>
        <v>Espoir</v>
      </c>
      <c r="I21" s="52" t="str">
        <f>Categories!H20</f>
        <v>Espoir</v>
      </c>
      <c r="J21" s="52" t="str">
        <f>Categories!I20</f>
        <v>Espoir</v>
      </c>
      <c r="K21" s="52" t="str">
        <f>Categories!J20</f>
        <v>Senior</v>
      </c>
      <c r="L21" s="52" t="str">
        <f>Categories!K20</f>
        <v>Senior</v>
      </c>
    </row>
    <row r="22" spans="1:12" ht="12.75">
      <c r="A22" s="52">
        <v>10</v>
      </c>
      <c r="B22" s="53">
        <v>2002</v>
      </c>
      <c r="C22" s="53" t="e">
        <f>HLOOKUP(#REF!,Categories!D$13:L$38,Categories!A22)</f>
        <v>#REF!</v>
      </c>
      <c r="D22" s="52" t="str">
        <f>c_minime</f>
        <v>Minime</v>
      </c>
      <c r="E22" s="52" t="str">
        <f>Categories!D21</f>
        <v>Cadet</v>
      </c>
      <c r="F22" s="52" t="str">
        <f>Categories!E21</f>
        <v>Cadet</v>
      </c>
      <c r="G22" s="52" t="str">
        <f>Categories!F21</f>
        <v>Junior</v>
      </c>
      <c r="H22" s="52" t="str">
        <f>Categories!G21</f>
        <v>Junior</v>
      </c>
      <c r="I22" s="52" t="str">
        <f>Categories!H21</f>
        <v>Espoir</v>
      </c>
      <c r="J22" s="52" t="str">
        <f>Categories!I21</f>
        <v>Espoir</v>
      </c>
      <c r="K22" s="52" t="str">
        <f>Categories!J21</f>
        <v>Espoir</v>
      </c>
      <c r="L22" s="52" t="str">
        <f>Categories!K21</f>
        <v>Senior</v>
      </c>
    </row>
    <row r="23" spans="1:12" ht="12.75">
      <c r="A23" s="52">
        <v>11</v>
      </c>
      <c r="B23" s="53">
        <v>2003</v>
      </c>
      <c r="C23" s="53" t="e">
        <f>HLOOKUP(#REF!,Categories!D$13:L$38,Categories!A23)</f>
        <v>#REF!</v>
      </c>
      <c r="D23" s="52" t="str">
        <f>c_minime</f>
        <v>Minime</v>
      </c>
      <c r="E23" s="52" t="str">
        <f>Categories!D22</f>
        <v>Minime</v>
      </c>
      <c r="F23" s="52" t="str">
        <f>Categories!E22</f>
        <v>Cadet</v>
      </c>
      <c r="G23" s="52" t="str">
        <f>Categories!F22</f>
        <v>Cadet</v>
      </c>
      <c r="H23" s="52" t="str">
        <f>Categories!G22</f>
        <v>Junior</v>
      </c>
      <c r="I23" s="52" t="str">
        <f>Categories!H22</f>
        <v>Junior</v>
      </c>
      <c r="J23" s="52" t="str">
        <f>Categories!I22</f>
        <v>Espoir</v>
      </c>
      <c r="K23" s="52" t="str">
        <f>Categories!J22</f>
        <v>Espoir</v>
      </c>
      <c r="L23" s="52" t="str">
        <f>Categories!K22</f>
        <v>Espoir</v>
      </c>
    </row>
    <row r="24" spans="1:12" ht="12.75">
      <c r="A24" s="52">
        <v>12</v>
      </c>
      <c r="B24" s="53">
        <v>2004</v>
      </c>
      <c r="C24" s="53" t="e">
        <f>HLOOKUP(#REF!,Categories!D$13:L$38,Categories!A24)</f>
        <v>#REF!</v>
      </c>
      <c r="D24" s="52" t="str">
        <f>c_benjamin</f>
        <v>Benjamin</v>
      </c>
      <c r="E24" s="52" t="str">
        <f>Categories!D23</f>
        <v>Minime</v>
      </c>
      <c r="F24" s="52" t="str">
        <f>Categories!E23</f>
        <v>Minime</v>
      </c>
      <c r="G24" s="52" t="str">
        <f>Categories!F23</f>
        <v>Cadet</v>
      </c>
      <c r="H24" s="52" t="str">
        <f>Categories!G23</f>
        <v>Cadet</v>
      </c>
      <c r="I24" s="52" t="str">
        <f>Categories!H23</f>
        <v>Junior</v>
      </c>
      <c r="J24" s="52" t="str">
        <f>Categories!I23</f>
        <v>Junior</v>
      </c>
      <c r="K24" s="52" t="str">
        <f>Categories!J23</f>
        <v>Espoir</v>
      </c>
      <c r="L24" s="52" t="str">
        <f>Categories!K23</f>
        <v>Espoir</v>
      </c>
    </row>
    <row r="25" spans="1:12" ht="12.75">
      <c r="A25" s="52">
        <v>13</v>
      </c>
      <c r="B25" s="53">
        <v>2005</v>
      </c>
      <c r="C25" s="53" t="e">
        <f>HLOOKUP(#REF!,Categories!D$13:L$38,Categories!A25)</f>
        <v>#REF!</v>
      </c>
      <c r="D25" s="52" t="str">
        <f>c_benjamin</f>
        <v>Benjamin</v>
      </c>
      <c r="E25" s="52" t="str">
        <f>Categories!D24</f>
        <v>Benjamin</v>
      </c>
      <c r="F25" s="52" t="str">
        <f>Categories!E24</f>
        <v>Minime</v>
      </c>
      <c r="G25" s="52" t="str">
        <f>Categories!F24</f>
        <v>Minime</v>
      </c>
      <c r="H25" s="52" t="str">
        <f>Categories!G24</f>
        <v>Cadet</v>
      </c>
      <c r="I25" s="52" t="str">
        <f>Categories!H24</f>
        <v>Cadet</v>
      </c>
      <c r="J25" s="52" t="str">
        <f>Categories!I24</f>
        <v>Junior</v>
      </c>
      <c r="K25" s="52" t="str">
        <f>Categories!J24</f>
        <v>Junior</v>
      </c>
      <c r="L25" s="52" t="str">
        <f>Categories!K24</f>
        <v>Espoir</v>
      </c>
    </row>
    <row r="26" spans="1:12" ht="12.75">
      <c r="A26" s="52">
        <v>14</v>
      </c>
      <c r="B26" s="53">
        <v>2006</v>
      </c>
      <c r="C26" s="53" t="e">
        <f>HLOOKUP(#REF!,Categories!D$13:L$38,Categories!A26)</f>
        <v>#REF!</v>
      </c>
      <c r="D26" s="52" t="str">
        <f>c_pupille</f>
        <v>Pupille</v>
      </c>
      <c r="E26" s="52" t="str">
        <f>Categories!D25</f>
        <v>Benjamin</v>
      </c>
      <c r="F26" s="52" t="str">
        <f>Categories!E25</f>
        <v>Benjamin</v>
      </c>
      <c r="G26" s="52" t="str">
        <f>Categories!F25</f>
        <v>Minime</v>
      </c>
      <c r="H26" s="52" t="str">
        <f>Categories!G25</f>
        <v>Minime</v>
      </c>
      <c r="I26" s="52" t="str">
        <f>Categories!H25</f>
        <v>Cadet</v>
      </c>
      <c r="J26" s="52" t="str">
        <f>Categories!I25</f>
        <v>Cadet</v>
      </c>
      <c r="K26" s="52" t="str">
        <f>Categories!J25</f>
        <v>Junior</v>
      </c>
      <c r="L26" s="52" t="str">
        <f>Categories!K25</f>
        <v>Junior</v>
      </c>
    </row>
    <row r="27" spans="1:12" ht="12.75">
      <c r="A27" s="52">
        <v>15</v>
      </c>
      <c r="B27" s="53">
        <v>2007</v>
      </c>
      <c r="C27" s="53" t="e">
        <f>HLOOKUP(#REF!,Categories!D$13:L$38,Categories!A27)</f>
        <v>#REF!</v>
      </c>
      <c r="D27" s="52" t="str">
        <f>c_pupille</f>
        <v>Pupille</v>
      </c>
      <c r="E27" s="52" t="str">
        <f>Categories!D26</f>
        <v>Pupille</v>
      </c>
      <c r="F27" s="52" t="str">
        <f>Categories!E26</f>
        <v>Benjamin</v>
      </c>
      <c r="G27" s="52" t="str">
        <f>Categories!F26</f>
        <v>Benjamin</v>
      </c>
      <c r="H27" s="52" t="str">
        <f>Categories!G26</f>
        <v>Minime</v>
      </c>
      <c r="I27" s="52" t="str">
        <f>Categories!H26</f>
        <v>Minime</v>
      </c>
      <c r="J27" s="52" t="str">
        <f>Categories!I26</f>
        <v>Cadet</v>
      </c>
      <c r="K27" s="52" t="str">
        <f>Categories!J26</f>
        <v>Cadet</v>
      </c>
      <c r="L27" s="52" t="str">
        <f>Categories!K26</f>
        <v>Junior</v>
      </c>
    </row>
    <row r="28" spans="1:12" ht="12.75">
      <c r="A28" s="52">
        <v>16</v>
      </c>
      <c r="B28" s="53">
        <v>2008</v>
      </c>
      <c r="C28" s="53" t="e">
        <f>HLOOKUP(#REF!,Categories!D$13:L$38,Categories!A28)</f>
        <v>#REF!</v>
      </c>
      <c r="D28" s="52" t="str">
        <f>c_poussin</f>
        <v>Poussin</v>
      </c>
      <c r="E28" s="52" t="str">
        <f>Categories!D27</f>
        <v>Pupille</v>
      </c>
      <c r="F28" s="52" t="str">
        <f>Categories!E27</f>
        <v>Pupille</v>
      </c>
      <c r="G28" s="52" t="str">
        <f>Categories!F27</f>
        <v>Benjamin</v>
      </c>
      <c r="H28" s="52" t="str">
        <f>Categories!G27</f>
        <v>Benjamin</v>
      </c>
      <c r="I28" s="52" t="str">
        <f>Categories!H27</f>
        <v>Minime</v>
      </c>
      <c r="J28" s="52" t="str">
        <f>Categories!I27</f>
        <v>Minime</v>
      </c>
      <c r="K28" s="52" t="str">
        <f>Categories!J27</f>
        <v>Cadet</v>
      </c>
      <c r="L28" s="52" t="str">
        <f>Categories!K27</f>
        <v>Cadet</v>
      </c>
    </row>
    <row r="29" spans="1:12" ht="12.75">
      <c r="A29" s="52">
        <v>17</v>
      </c>
      <c r="B29" s="53">
        <v>2009</v>
      </c>
      <c r="C29" s="53" t="e">
        <f>HLOOKUP(#REF!,Categories!D$13:L$38,Categories!A29)</f>
        <v>#REF!</v>
      </c>
      <c r="D29" s="52" t="str">
        <f>c_poussin</f>
        <v>Poussin</v>
      </c>
      <c r="E29" s="52" t="str">
        <f>Categories!D28</f>
        <v>Poussin</v>
      </c>
      <c r="F29" s="52" t="str">
        <f>Categories!E28</f>
        <v>Pupille</v>
      </c>
      <c r="G29" s="52" t="str">
        <f>Categories!F28</f>
        <v>Pupille</v>
      </c>
      <c r="H29" s="52" t="str">
        <f>Categories!G28</f>
        <v>Benjamin</v>
      </c>
      <c r="I29" s="52" t="str">
        <f>Categories!H28</f>
        <v>Benjamin</v>
      </c>
      <c r="J29" s="52" t="str">
        <f>Categories!I28</f>
        <v>Minime</v>
      </c>
      <c r="K29" s="52" t="str">
        <f>Categories!J28</f>
        <v>Minime</v>
      </c>
      <c r="L29" s="52" t="str">
        <f>Categories!K28</f>
        <v>Cadet</v>
      </c>
    </row>
    <row r="30" spans="1:12" ht="12.75">
      <c r="A30" s="52">
        <v>18</v>
      </c>
      <c r="B30" s="53">
        <v>2010</v>
      </c>
      <c r="C30" s="53" t="e">
        <f>HLOOKUP(#REF!,Categories!D$13:L$38,Categories!A30)</f>
        <v>#REF!</v>
      </c>
      <c r="D30" s="52" t="s">
        <v>28</v>
      </c>
      <c r="E30" s="52" t="str">
        <f>Categories!D29</f>
        <v>Poussin</v>
      </c>
      <c r="F30" s="52" t="str">
        <f>Categories!E29</f>
        <v>Poussin</v>
      </c>
      <c r="G30" s="52" t="str">
        <f>Categories!F29</f>
        <v>Pupille</v>
      </c>
      <c r="H30" s="52" t="str">
        <f>Categories!G29</f>
        <v>Pupille</v>
      </c>
      <c r="I30" s="52" t="str">
        <f>Categories!H29</f>
        <v>Benjamin</v>
      </c>
      <c r="J30" s="52" t="str">
        <f>Categories!I29</f>
        <v>Benjamin</v>
      </c>
      <c r="K30" s="52" t="str">
        <f>Categories!J29</f>
        <v>Minime</v>
      </c>
      <c r="L30" s="52" t="str">
        <f>Categories!K29</f>
        <v>Minime</v>
      </c>
    </row>
    <row r="31" spans="1:12" ht="12.75">
      <c r="A31" s="52">
        <v>19</v>
      </c>
      <c r="B31" s="53">
        <v>2011</v>
      </c>
      <c r="C31" s="53" t="e">
        <f>HLOOKUP(#REF!,Categories!D$13:L$38,Categories!A31)</f>
        <v>#REF!</v>
      </c>
      <c r="D31" s="52" t="s">
        <v>28</v>
      </c>
      <c r="E31" s="52" t="str">
        <f>Categories!D30</f>
        <v>-</v>
      </c>
      <c r="F31" s="52" t="str">
        <f>Categories!E30</f>
        <v>Poussin</v>
      </c>
      <c r="G31" s="52" t="str">
        <f>Categories!F30</f>
        <v>Poussin</v>
      </c>
      <c r="H31" s="52" t="str">
        <f>Categories!G30</f>
        <v>Pupille</v>
      </c>
      <c r="I31" s="52" t="str">
        <f>Categories!H30</f>
        <v>Pupille</v>
      </c>
      <c r="J31" s="52" t="str">
        <f>Categories!I30</f>
        <v>Benjamin</v>
      </c>
      <c r="K31" s="52" t="str">
        <f>Categories!J30</f>
        <v>Benjamin</v>
      </c>
      <c r="L31" s="52" t="str">
        <f>Categories!K30</f>
        <v>Minime</v>
      </c>
    </row>
    <row r="32" spans="1:12" ht="12.75">
      <c r="A32" s="52">
        <v>20</v>
      </c>
      <c r="B32" s="53">
        <v>2012</v>
      </c>
      <c r="C32" s="53" t="e">
        <f>HLOOKUP(#REF!,Categories!D$13:L$38,Categories!A32)</f>
        <v>#REF!</v>
      </c>
      <c r="D32" s="52" t="s">
        <v>28</v>
      </c>
      <c r="E32" s="52" t="str">
        <f>Categories!D31</f>
        <v>-</v>
      </c>
      <c r="F32" s="52" t="str">
        <f>Categories!E31</f>
        <v>-</v>
      </c>
      <c r="G32" s="52" t="str">
        <f>Categories!F31</f>
        <v>Poussin</v>
      </c>
      <c r="H32" s="52" t="str">
        <f>Categories!G31</f>
        <v>Poussin</v>
      </c>
      <c r="I32" s="52" t="str">
        <f>Categories!H31</f>
        <v>Pupille</v>
      </c>
      <c r="J32" s="52" t="str">
        <f>Categories!I31</f>
        <v>Pupille</v>
      </c>
      <c r="K32" s="52" t="str">
        <f>Categories!J31</f>
        <v>Benjamin</v>
      </c>
      <c r="L32" s="52" t="str">
        <f>Categories!K31</f>
        <v>Benjamin</v>
      </c>
    </row>
    <row r="33" spans="1:12" ht="12.75">
      <c r="A33" s="52">
        <v>21</v>
      </c>
      <c r="B33" s="53">
        <v>2013</v>
      </c>
      <c r="C33" s="53" t="e">
        <f>HLOOKUP(#REF!,Categories!D$13:L$38,Categories!A33)</f>
        <v>#REF!</v>
      </c>
      <c r="D33" s="52" t="s">
        <v>28</v>
      </c>
      <c r="E33" s="52" t="str">
        <f>Categories!D32</f>
        <v>-</v>
      </c>
      <c r="F33" s="52" t="str">
        <f>Categories!E32</f>
        <v>-</v>
      </c>
      <c r="G33" s="52" t="str">
        <f>Categories!F32</f>
        <v>-</v>
      </c>
      <c r="H33" s="52" t="str">
        <f>Categories!G32</f>
        <v>Poussin</v>
      </c>
      <c r="I33" s="52" t="str">
        <f>Categories!H32</f>
        <v>Poussin</v>
      </c>
      <c r="J33" s="52" t="str">
        <f>Categories!I32</f>
        <v>Pupille</v>
      </c>
      <c r="K33" s="52" t="str">
        <f>Categories!J32</f>
        <v>Pupille</v>
      </c>
      <c r="L33" s="52" t="str">
        <f>Categories!K32</f>
        <v>Benjamin</v>
      </c>
    </row>
    <row r="34" spans="1:12" ht="12.75">
      <c r="A34" s="52">
        <v>22</v>
      </c>
      <c r="B34" s="53">
        <v>2014</v>
      </c>
      <c r="C34" s="53" t="e">
        <f>HLOOKUP(#REF!,Categories!D$13:L$38,Categories!A34)</f>
        <v>#REF!</v>
      </c>
      <c r="D34" s="52" t="s">
        <v>28</v>
      </c>
      <c r="E34" s="52" t="str">
        <f>Categories!D33</f>
        <v>-</v>
      </c>
      <c r="F34" s="52" t="str">
        <f>Categories!E33</f>
        <v>-</v>
      </c>
      <c r="G34" s="52" t="str">
        <f>Categories!F33</f>
        <v>-</v>
      </c>
      <c r="H34" s="52" t="str">
        <f>Categories!G33</f>
        <v>-</v>
      </c>
      <c r="I34" s="52" t="str">
        <f>Categories!H33</f>
        <v>Poussin</v>
      </c>
      <c r="J34" s="52" t="str">
        <f>Categories!I33</f>
        <v>Poussin</v>
      </c>
      <c r="K34" s="52" t="str">
        <f>Categories!J33</f>
        <v>Pupille</v>
      </c>
      <c r="L34" s="52" t="str">
        <f>Categories!K33</f>
        <v>Pupille</v>
      </c>
    </row>
    <row r="35" spans="1:12" ht="12.75">
      <c r="A35" s="52">
        <v>23</v>
      </c>
      <c r="B35" s="53">
        <v>2015</v>
      </c>
      <c r="C35" s="53" t="e">
        <f>HLOOKUP(#REF!,Categories!D$13:L$38,Categories!A35)</f>
        <v>#REF!</v>
      </c>
      <c r="D35" s="52" t="s">
        <v>28</v>
      </c>
      <c r="E35" s="52" t="str">
        <f>Categories!D34</f>
        <v>-</v>
      </c>
      <c r="F35" s="52" t="str">
        <f>Categories!E34</f>
        <v>-</v>
      </c>
      <c r="G35" s="52" t="str">
        <f>Categories!F34</f>
        <v>-</v>
      </c>
      <c r="H35" s="52" t="str">
        <f>Categories!G34</f>
        <v>-</v>
      </c>
      <c r="I35" s="52" t="str">
        <f>Categories!H34</f>
        <v>-</v>
      </c>
      <c r="J35" s="52" t="str">
        <f>Categories!I34</f>
        <v>Poussin</v>
      </c>
      <c r="K35" s="52" t="str">
        <f>Categories!J34</f>
        <v>Poussin</v>
      </c>
      <c r="L35" s="52" t="str">
        <f>Categories!K34</f>
        <v>Pupille</v>
      </c>
    </row>
    <row r="36" spans="1:12" ht="12.75">
      <c r="A36" s="52">
        <v>24</v>
      </c>
      <c r="B36" s="53">
        <v>2016</v>
      </c>
      <c r="C36" s="53" t="e">
        <f>HLOOKUP(#REF!,Categories!D$13:L$38,Categories!A36)</f>
        <v>#REF!</v>
      </c>
      <c r="D36" s="52" t="s">
        <v>28</v>
      </c>
      <c r="E36" s="52" t="str">
        <f>Categories!D35</f>
        <v>-</v>
      </c>
      <c r="F36" s="52" t="str">
        <f>Categories!E35</f>
        <v>-</v>
      </c>
      <c r="G36" s="52" t="str">
        <f>Categories!F35</f>
        <v>-</v>
      </c>
      <c r="H36" s="52" t="str">
        <f>Categories!G35</f>
        <v>-</v>
      </c>
      <c r="I36" s="52" t="str">
        <f>Categories!H35</f>
        <v>-</v>
      </c>
      <c r="J36" s="52" t="str">
        <f>Categories!I35</f>
        <v>-</v>
      </c>
      <c r="K36" s="52" t="str">
        <f>Categories!J35</f>
        <v>Poussin</v>
      </c>
      <c r="L36" s="52" t="str">
        <f>Categories!K35</f>
        <v>Poussin</v>
      </c>
    </row>
    <row r="37" spans="1:12" ht="12.75">
      <c r="A37" s="52">
        <v>25</v>
      </c>
      <c r="B37" s="53">
        <v>2017</v>
      </c>
      <c r="C37" s="53" t="e">
        <f>HLOOKUP(#REF!,Categories!D$13:L$38,Categories!A37)</f>
        <v>#REF!</v>
      </c>
      <c r="D37" s="52" t="s">
        <v>28</v>
      </c>
      <c r="E37" s="52" t="str">
        <f>Categories!D36</f>
        <v>-</v>
      </c>
      <c r="F37" s="52" t="str">
        <f>Categories!E36</f>
        <v>-</v>
      </c>
      <c r="G37" s="52" t="str">
        <f>Categories!F36</f>
        <v>-</v>
      </c>
      <c r="H37" s="52" t="str">
        <f>Categories!G36</f>
        <v>-</v>
      </c>
      <c r="I37" s="52" t="str">
        <f>Categories!H36</f>
        <v>-</v>
      </c>
      <c r="J37" s="52" t="str">
        <f>Categories!I36</f>
        <v>-</v>
      </c>
      <c r="K37" s="52" t="str">
        <f>Categories!J36</f>
        <v>-</v>
      </c>
      <c r="L37" s="52" t="str">
        <f>Categories!K36</f>
        <v>Poussin</v>
      </c>
    </row>
    <row r="38" spans="1:12" ht="12.75">
      <c r="A38" s="52">
        <v>26</v>
      </c>
      <c r="B38" s="53">
        <v>2018</v>
      </c>
      <c r="C38" s="53" t="e">
        <f>HLOOKUP(#REF!,Categories!D$13:L$38,Categories!A38)</f>
        <v>#REF!</v>
      </c>
      <c r="D38" s="52" t="s">
        <v>28</v>
      </c>
      <c r="E38" s="52" t="str">
        <f>Categories!D37</f>
        <v>-</v>
      </c>
      <c r="F38" s="52" t="str">
        <f>Categories!E37</f>
        <v>-</v>
      </c>
      <c r="G38" s="52" t="str">
        <f>Categories!F37</f>
        <v>-</v>
      </c>
      <c r="H38" s="52" t="str">
        <f>Categories!G37</f>
        <v>-</v>
      </c>
      <c r="I38" s="52" t="str">
        <f>Categories!H37</f>
        <v>-</v>
      </c>
      <c r="J38" s="52" t="str">
        <f>Categories!I37</f>
        <v>-</v>
      </c>
      <c r="K38" s="52" t="str">
        <f>Categories!J37</f>
        <v>-</v>
      </c>
      <c r="L38" s="52" t="str">
        <f>Categories!K37</f>
        <v>-</v>
      </c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6" ht="12.75">
      <c r="B43" s="50" t="s">
        <v>29</v>
      </c>
      <c r="C43">
        <v>16</v>
      </c>
      <c r="D43">
        <v>32</v>
      </c>
      <c r="E43">
        <v>64</v>
      </c>
      <c r="F43">
        <v>128</v>
      </c>
    </row>
    <row r="44" ht="12.75">
      <c r="B44" s="50" t="s">
        <v>30</v>
      </c>
    </row>
  </sheetData>
  <sheetProtection/>
  <printOptions/>
  <pageMargins left="0.7875" right="0.7875" top="1.05277777777778" bottom="1.05277777777778" header="0.7875" footer="0.7875"/>
  <pageSetup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GAUDIN;TEAU</dc:creator>
  <cp:keywords/>
  <dc:description/>
  <cp:lastModifiedBy>karatemkc@free.fr</cp:lastModifiedBy>
  <cp:lastPrinted>2017-02-13T10:10:16Z</cp:lastPrinted>
  <dcterms:created xsi:type="dcterms:W3CDTF">2015-11-21T18:35:27Z</dcterms:created>
  <dcterms:modified xsi:type="dcterms:W3CDTF">2018-02-05T09:22:15Z</dcterms:modified>
  <cp:category/>
  <cp:version/>
  <cp:contentType/>
  <cp:contentStatus/>
  <cp:revision>32</cp:revision>
</cp:coreProperties>
</file>